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7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9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SACP\GAP\DIVISION ANALISIS\HISTORICOS\HISTORICO PUBLICAR\"/>
    </mc:Choice>
  </mc:AlternateContent>
  <xr:revisionPtr revIDLastSave="0" documentId="13_ncr:1_{4603393D-7C90-4622-9A32-153B2E01BD4E}" xr6:coauthVersionLast="47" xr6:coauthVersionMax="47" xr10:uidLastSave="{00000000-0000-0000-0000-000000000000}"/>
  <bookViews>
    <workbookView xWindow="-120" yWindow="-120" windowWidth="29040" windowHeight="15720" tabRatio="816" xr2:uid="{00000000-000D-0000-FFFF-FFFF00000000}"/>
  </bookViews>
  <sheets>
    <sheet name="INDICE" sheetId="28" r:id="rId1"/>
    <sheet name="CUADROS 1A" sheetId="3" r:id="rId2"/>
    <sheet name="CUADRO 1B" sheetId="29" r:id="rId3"/>
    <sheet name="CUADRO 2A" sheetId="24" r:id="rId4"/>
    <sheet name="CUADRO 2B" sheetId="31" r:id="rId5"/>
    <sheet name="CUADRO 3A" sheetId="25" r:id="rId6"/>
    <sheet name="CUADRO 3B" sheetId="32" r:id="rId7"/>
    <sheet name="CUADRO 4A" sheetId="37" r:id="rId8"/>
    <sheet name="CUADRO 4B" sheetId="33" r:id="rId9"/>
    <sheet name="CUADRO 5A" sheetId="26" r:id="rId10"/>
    <sheet name="CUADRO 5B" sheetId="35" r:id="rId11"/>
    <sheet name="CUADRO 6A" sheetId="27" r:id="rId12"/>
    <sheet name="CUADRO 6B" sheetId="34" r:id="rId13"/>
    <sheet name="CUADRO 7A" sheetId="2" r:id="rId14"/>
    <sheet name="CUADRO 7B" sheetId="23" r:id="rId15"/>
    <sheet name="GRAFICO 1" sheetId="18" r:id="rId16"/>
    <sheet name="GRAFICO 2" sheetId="21" r:id="rId17"/>
    <sheet name="GRAFICO 3" sheetId="22" r:id="rId18"/>
    <sheet name="GRAFICO 4" sheetId="20" r:id="rId19"/>
    <sheet name="Recursos Capital (Recaudo)" sheetId="7" state="hidden" r:id="rId20"/>
    <sheet name="Fondos Especiales (Recaudo)" sheetId="13" state="hidden" r:id="rId21"/>
  </sheets>
  <definedNames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20">#REF!</definedName>
    <definedName name="\A" localSheetId="19">#REF!</definedName>
    <definedName name="\A">#REF!</definedName>
    <definedName name="\L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 localSheetId="9">#REF!</definedName>
    <definedName name="\P" localSheetId="10">#REF!</definedName>
    <definedName name="\P" localSheetId="11">#REF!</definedName>
    <definedName name="\P" localSheetId="12">#REF!</definedName>
    <definedName name="\P" localSheetId="13">#REF!</definedName>
    <definedName name="\P" localSheetId="14">#REF!</definedName>
    <definedName name="\P" localSheetId="20">#REF!</definedName>
    <definedName name="\P" localSheetId="19">#REF!</definedName>
    <definedName name="\P">#REF!</definedName>
    <definedName name="___LI97">#REF!</definedName>
    <definedName name="___PIB01">#REF!</definedName>
    <definedName name="___PIB02">#REF!</definedName>
    <definedName name="___pib1">#REF!</definedName>
    <definedName name="___var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localSheetId="6" hidden="1">#REF!</definedName>
    <definedName name="__123Graph_B" localSheetId="7" hidden="1">#REF!</definedName>
    <definedName name="__123Graph_B" localSheetId="8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" localSheetId="13" hidden="1">#REF!</definedName>
    <definedName name="__123Graph_B" localSheetId="14" hidden="1">#REF!</definedName>
    <definedName name="__123Graph_B" localSheetId="20" hidden="1">#REF!</definedName>
    <definedName name="__123Graph_B" localSheetId="19" hidden="1">#REF!</definedName>
    <definedName name="__123Graph_B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localSheetId="6" hidden="1">#REF!</definedName>
    <definedName name="__123Graph_D" localSheetId="7" hidden="1">#REF!</definedName>
    <definedName name="__123Graph_D" localSheetId="8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" localSheetId="13" hidden="1">#REF!</definedName>
    <definedName name="__123Graph_D" localSheetId="14" hidden="1">#REF!</definedName>
    <definedName name="__123Graph_D" localSheetId="20" hidden="1">#REF!</definedName>
    <definedName name="__123Graph_D" localSheetId="19" hidden="1">#REF!</definedName>
    <definedName name="__123Graph_D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localSheetId="6" hidden="1">#REF!</definedName>
    <definedName name="__123Graph_F" localSheetId="7" hidden="1">#REF!</definedName>
    <definedName name="__123Graph_F" localSheetId="8" hidden="1">#REF!</definedName>
    <definedName name="__123Graph_F" localSheetId="9" hidden="1">#REF!</definedName>
    <definedName name="__123Graph_F" localSheetId="10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9" hidden="1">#REF!</definedName>
    <definedName name="__123Graph_F" hidden="1">#REF!</definedName>
    <definedName name="__123Graph_X" localSheetId="3" hidden="1">#REF!</definedName>
    <definedName name="__123Graph_X" localSheetId="4" hidden="1">#REF!</definedName>
    <definedName name="__123Graph_X" localSheetId="5" hidden="1">#REF!</definedName>
    <definedName name="__123Graph_X" localSheetId="6" hidden="1">#REF!</definedName>
    <definedName name="__123Graph_X" localSheetId="7" hidden="1">#REF!</definedName>
    <definedName name="__123Graph_X" localSheetId="8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" localSheetId="13" hidden="1">#REF!</definedName>
    <definedName name="__123Graph_X" localSheetId="14" hidden="1">#REF!</definedName>
    <definedName name="__123Graph_X" localSheetId="19" hidden="1">#REF!</definedName>
    <definedName name="__123Graph_X" hidden="1">#REF!</definedName>
    <definedName name="__arp2" localSheetId="20">#REF!</definedName>
    <definedName name="__arp2">#REF!</definedName>
    <definedName name="__fmi1">#REF!</definedName>
    <definedName name="__fmi2">#REF!</definedName>
    <definedName name="__fmi3">#REF!</definedName>
    <definedName name="__fmi4">#REF!</definedName>
    <definedName name="__ivm2" localSheetId="20">#REF!</definedName>
    <definedName name="__ivm2">#REF!</definedName>
    <definedName name="__LI97" localSheetId="19">#REF!</definedName>
    <definedName name="__PIB01" localSheetId="19">#REF!</definedName>
    <definedName name="__PIB02" localSheetId="19">#REF!</definedName>
    <definedName name="__pib1" localSheetId="19">#REF!</definedName>
    <definedName name="__PIb2000">#REF!</definedName>
    <definedName name="__PIB93">#REF!</definedName>
    <definedName name="__PIB94">#REF!</definedName>
    <definedName name="__PIB95">#REF!</definedName>
    <definedName name="__PIB96">#REF!</definedName>
    <definedName name="__PIB97">#REF!</definedName>
    <definedName name="__PIB98">#REF!</definedName>
    <definedName name="__PIB99">#REF!</definedName>
    <definedName name="__rez2">#REF!</definedName>
    <definedName name="__rez3">#REF!</definedName>
    <definedName name="__rez4">#REF!</definedName>
    <definedName name="__var1" localSheetId="19">#REF!</definedName>
    <definedName name="_1" localSheetId="3">#REF!</definedName>
    <definedName name="_1" localSheetId="4">#REF!</definedName>
    <definedName name="_1" localSheetId="5">#REF!</definedName>
    <definedName name="_1" localSheetId="6">#REF!</definedName>
    <definedName name="_1" localSheetId="7">#REF!</definedName>
    <definedName name="_1" localSheetId="8">#REF!</definedName>
    <definedName name="_1" localSheetId="9">#REF!</definedName>
    <definedName name="_1" localSheetId="10">#REF!</definedName>
    <definedName name="_1" localSheetId="11">#REF!</definedName>
    <definedName name="_1" localSheetId="12">#REF!</definedName>
    <definedName name="_1" localSheetId="13">#REF!</definedName>
    <definedName name="_1" localSheetId="14">#REF!</definedName>
    <definedName name="_1" localSheetId="20">#REF!</definedName>
    <definedName name="_1" localSheetId="19">#REF!</definedName>
    <definedName name="_1">#REF!</definedName>
    <definedName name="_1994">#REF!</definedName>
    <definedName name="_2" localSheetId="3">#REF!</definedName>
    <definedName name="_2" localSheetId="4">#REF!</definedName>
    <definedName name="_2" localSheetId="5">#REF!</definedName>
    <definedName name="_2" localSheetId="6">#REF!</definedName>
    <definedName name="_2" localSheetId="7">#REF!</definedName>
    <definedName name="_2" localSheetId="8">#REF!</definedName>
    <definedName name="_2" localSheetId="9">#REF!</definedName>
    <definedName name="_2" localSheetId="10">#REF!</definedName>
    <definedName name="_2" localSheetId="11">#REF!</definedName>
    <definedName name="_2" localSheetId="12">#REF!</definedName>
    <definedName name="_2" localSheetId="13">#REF!</definedName>
    <definedName name="_2" localSheetId="14">#REF!</definedName>
    <definedName name="_2" localSheetId="19">#REF!</definedName>
    <definedName name="_2">#REF!</definedName>
    <definedName name="_3" localSheetId="3">#REF!</definedName>
    <definedName name="_3" localSheetId="4">#REF!</definedName>
    <definedName name="_3" localSheetId="5">#REF!</definedName>
    <definedName name="_3" localSheetId="6">#REF!</definedName>
    <definedName name="_3" localSheetId="7">#REF!</definedName>
    <definedName name="_3" localSheetId="8">#REF!</definedName>
    <definedName name="_3" localSheetId="9">#REF!</definedName>
    <definedName name="_3" localSheetId="10">#REF!</definedName>
    <definedName name="_3" localSheetId="11">#REF!</definedName>
    <definedName name="_3" localSheetId="12">#REF!</definedName>
    <definedName name="_3" localSheetId="13">#REF!</definedName>
    <definedName name="_3" localSheetId="14">#REF!</definedName>
    <definedName name="_3" localSheetId="19">#REF!</definedName>
    <definedName name="_3">#REF!</definedName>
    <definedName name="_4" localSheetId="3">#REF!</definedName>
    <definedName name="_4" localSheetId="4">#REF!</definedName>
    <definedName name="_4" localSheetId="5">#REF!</definedName>
    <definedName name="_4" localSheetId="6">#REF!</definedName>
    <definedName name="_4" localSheetId="7">#REF!</definedName>
    <definedName name="_4" localSheetId="8">#REF!</definedName>
    <definedName name="_4" localSheetId="9">#REF!</definedName>
    <definedName name="_4" localSheetId="10">#REF!</definedName>
    <definedName name="_4" localSheetId="11">#REF!</definedName>
    <definedName name="_4" localSheetId="12">#REF!</definedName>
    <definedName name="_4" localSheetId="13">#REF!</definedName>
    <definedName name="_4" localSheetId="14">#REF!</definedName>
    <definedName name="_4" localSheetId="19">#REF!</definedName>
    <definedName name="_4">#REF!</definedName>
    <definedName name="_5" localSheetId="3">#REF!</definedName>
    <definedName name="_5" localSheetId="4">#REF!</definedName>
    <definedName name="_5" localSheetId="5">#REF!</definedName>
    <definedName name="_5" localSheetId="6">#REF!</definedName>
    <definedName name="_5" localSheetId="7">#REF!</definedName>
    <definedName name="_5" localSheetId="8">#REF!</definedName>
    <definedName name="_5" localSheetId="9">#REF!</definedName>
    <definedName name="_5" localSheetId="10">#REF!</definedName>
    <definedName name="_5" localSheetId="11">#REF!</definedName>
    <definedName name="_5" localSheetId="12">#REF!</definedName>
    <definedName name="_5" localSheetId="13">#REF!</definedName>
    <definedName name="_5" localSheetId="14">#REF!</definedName>
    <definedName name="_5" localSheetId="19">#REF!</definedName>
    <definedName name="_5">#REF!</definedName>
    <definedName name="_6" localSheetId="3">#REF!</definedName>
    <definedName name="_6" localSheetId="4">#REF!</definedName>
    <definedName name="_6" localSheetId="5">#REF!</definedName>
    <definedName name="_6" localSheetId="6">#REF!</definedName>
    <definedName name="_6" localSheetId="7">#REF!</definedName>
    <definedName name="_6" localSheetId="8">#REF!</definedName>
    <definedName name="_6" localSheetId="9">#REF!</definedName>
    <definedName name="_6" localSheetId="10">#REF!</definedName>
    <definedName name="_6" localSheetId="11">#REF!</definedName>
    <definedName name="_6" localSheetId="12">#REF!</definedName>
    <definedName name="_6" localSheetId="13">#REF!</definedName>
    <definedName name="_6" localSheetId="14">#REF!</definedName>
    <definedName name="_6" localSheetId="19">#REF!</definedName>
    <definedName name="_6">#REF!</definedName>
    <definedName name="_7" localSheetId="3">#REF!</definedName>
    <definedName name="_7" localSheetId="4">#REF!</definedName>
    <definedName name="_7" localSheetId="5">#REF!</definedName>
    <definedName name="_7" localSheetId="6">#REF!</definedName>
    <definedName name="_7" localSheetId="7">#REF!</definedName>
    <definedName name="_7" localSheetId="8">#REF!</definedName>
    <definedName name="_7" localSheetId="9">#REF!</definedName>
    <definedName name="_7" localSheetId="10">#REF!</definedName>
    <definedName name="_7" localSheetId="11">#REF!</definedName>
    <definedName name="_7" localSheetId="12">#REF!</definedName>
    <definedName name="_7" localSheetId="13">#REF!</definedName>
    <definedName name="_7" localSheetId="14">#REF!</definedName>
    <definedName name="_7" localSheetId="19">#REF!</definedName>
    <definedName name="_7">#REF!</definedName>
    <definedName name="_8" localSheetId="3">#REF!</definedName>
    <definedName name="_8" localSheetId="4">#REF!</definedName>
    <definedName name="_8" localSheetId="5">#REF!</definedName>
    <definedName name="_8" localSheetId="6">#REF!</definedName>
    <definedName name="_8" localSheetId="7">#REF!</definedName>
    <definedName name="_8" localSheetId="8">#REF!</definedName>
    <definedName name="_8" localSheetId="9">#REF!</definedName>
    <definedName name="_8" localSheetId="10">#REF!</definedName>
    <definedName name="_8" localSheetId="11">#REF!</definedName>
    <definedName name="_8" localSheetId="12">#REF!</definedName>
    <definedName name="_8" localSheetId="13">#REF!</definedName>
    <definedName name="_8" localSheetId="14">#REF!</definedName>
    <definedName name="_8" localSheetId="19">#REF!</definedName>
    <definedName name="_8">#REF!</definedName>
    <definedName name="_9" localSheetId="3">#REF!</definedName>
    <definedName name="_9" localSheetId="4">#REF!</definedName>
    <definedName name="_9" localSheetId="5">#REF!</definedName>
    <definedName name="_9" localSheetId="6">#REF!</definedName>
    <definedName name="_9" localSheetId="7">#REF!</definedName>
    <definedName name="_9" localSheetId="8">#REF!</definedName>
    <definedName name="_9" localSheetId="9">#REF!</definedName>
    <definedName name="_9" localSheetId="10">#REF!</definedName>
    <definedName name="_9" localSheetId="11">#REF!</definedName>
    <definedName name="_9" localSheetId="12">#REF!</definedName>
    <definedName name="_9" localSheetId="13">#REF!</definedName>
    <definedName name="_9" localSheetId="14">#REF!</definedName>
    <definedName name="_9" localSheetId="19">#REF!</definedName>
    <definedName name="_9">#REF!</definedName>
    <definedName name="_arp2" localSheetId="3">#REF!</definedName>
    <definedName name="_arp2" localSheetId="4">#REF!</definedName>
    <definedName name="_arp2" localSheetId="5">#REF!</definedName>
    <definedName name="_arp2" localSheetId="6">#REF!</definedName>
    <definedName name="_arp2" localSheetId="7">#REF!</definedName>
    <definedName name="_arp2" localSheetId="8">#REF!</definedName>
    <definedName name="_arp2" localSheetId="9">#REF!</definedName>
    <definedName name="_arp2" localSheetId="10">#REF!</definedName>
    <definedName name="_arp2" localSheetId="11">#REF!</definedName>
    <definedName name="_arp2" localSheetId="12">#REF!</definedName>
    <definedName name="_arp2" localSheetId="13">#REF!</definedName>
    <definedName name="_arp2" localSheetId="14">#REF!</definedName>
    <definedName name="_arp2" localSheetId="20">#REF!</definedName>
    <definedName name="_arp2">#REF!</definedName>
    <definedName name="_xlnm._FilterDatabase" localSheetId="20" hidden="1">'Fondos Especiales (Recaudo)'!$A$4:$X$80</definedName>
    <definedName name="_fmi1">#REF!</definedName>
    <definedName name="_fmi2">#REF!</definedName>
    <definedName name="_fmi3">#REF!</definedName>
    <definedName name="_fmi4">#REF!</definedName>
    <definedName name="_h35" hidden="1">{#N/A,#N/A,FALSE,"informes"}</definedName>
    <definedName name="_ivm2" localSheetId="3">#REF!</definedName>
    <definedName name="_ivm2" localSheetId="4">#REF!</definedName>
    <definedName name="_ivm2" localSheetId="5">#REF!</definedName>
    <definedName name="_ivm2" localSheetId="6">#REF!</definedName>
    <definedName name="_ivm2" localSheetId="7">#REF!</definedName>
    <definedName name="_ivm2" localSheetId="8">#REF!</definedName>
    <definedName name="_ivm2" localSheetId="9">#REF!</definedName>
    <definedName name="_ivm2" localSheetId="10">#REF!</definedName>
    <definedName name="_ivm2" localSheetId="11">#REF!</definedName>
    <definedName name="_ivm2" localSheetId="12">#REF!</definedName>
    <definedName name="_ivm2" localSheetId="13">#REF!</definedName>
    <definedName name="_ivm2" localSheetId="14">#REF!</definedName>
    <definedName name="_ivm2" localSheetId="20">#REF!</definedName>
    <definedName name="_ivm2">#REF!</definedName>
    <definedName name="_LI97" localSheetId="3">#REF!</definedName>
    <definedName name="_LI97" localSheetId="4">#REF!</definedName>
    <definedName name="_LI97" localSheetId="5">#REF!</definedName>
    <definedName name="_LI97" localSheetId="6">#REF!</definedName>
    <definedName name="_LI97" localSheetId="7">#REF!</definedName>
    <definedName name="_LI97" localSheetId="8">#REF!</definedName>
    <definedName name="_LI97" localSheetId="9">#REF!</definedName>
    <definedName name="_LI97" localSheetId="10">#REF!</definedName>
    <definedName name="_LI97" localSheetId="11">#REF!</definedName>
    <definedName name="_LI97" localSheetId="12">#REF!</definedName>
    <definedName name="_LI97" localSheetId="13">#REF!</definedName>
    <definedName name="_LI97" localSheetId="14">#REF!</definedName>
    <definedName name="_LI97" localSheetId="20">#REF!</definedName>
    <definedName name="_LI97">#REF!</definedName>
    <definedName name="_Order1" hidden="1">255</definedName>
    <definedName name="_Order2" hidden="1">255</definedName>
    <definedName name="_PIB01" localSheetId="3">#REF!</definedName>
    <definedName name="_PIB01" localSheetId="4">#REF!</definedName>
    <definedName name="_PIB01" localSheetId="5">#REF!</definedName>
    <definedName name="_PIB01" localSheetId="6">#REF!</definedName>
    <definedName name="_PIB01" localSheetId="7">#REF!</definedName>
    <definedName name="_PIB01" localSheetId="8">#REF!</definedName>
    <definedName name="_PIB01" localSheetId="9">#REF!</definedName>
    <definedName name="_PIB01" localSheetId="10">#REF!</definedName>
    <definedName name="_PIB01" localSheetId="11">#REF!</definedName>
    <definedName name="_PIB01" localSheetId="12">#REF!</definedName>
    <definedName name="_PIB01" localSheetId="13">#REF!</definedName>
    <definedName name="_PIB01" localSheetId="14">#REF!</definedName>
    <definedName name="_PIB01">#REF!</definedName>
    <definedName name="_PIB02" localSheetId="3">#REF!</definedName>
    <definedName name="_PIB02" localSheetId="4">#REF!</definedName>
    <definedName name="_PIB02" localSheetId="5">#REF!</definedName>
    <definedName name="_PIB02" localSheetId="6">#REF!</definedName>
    <definedName name="_PIB02" localSheetId="7">#REF!</definedName>
    <definedName name="_PIB02" localSheetId="8">#REF!</definedName>
    <definedName name="_PIB02" localSheetId="9">#REF!</definedName>
    <definedName name="_PIB02" localSheetId="10">#REF!</definedName>
    <definedName name="_PIB02" localSheetId="11">#REF!</definedName>
    <definedName name="_PIB02" localSheetId="12">#REF!</definedName>
    <definedName name="_PIB02" localSheetId="13">#REF!</definedName>
    <definedName name="_PIB02" localSheetId="14">#REF!</definedName>
    <definedName name="_PIB02">#REF!</definedName>
    <definedName name="_pib1" localSheetId="3">#REF!</definedName>
    <definedName name="_pib1" localSheetId="4">#REF!</definedName>
    <definedName name="_pib1" localSheetId="5">#REF!</definedName>
    <definedName name="_pib1" localSheetId="6">#REF!</definedName>
    <definedName name="_pib1" localSheetId="7">#REF!</definedName>
    <definedName name="_pib1" localSheetId="8">#REF!</definedName>
    <definedName name="_pib1" localSheetId="9">#REF!</definedName>
    <definedName name="_pib1" localSheetId="10">#REF!</definedName>
    <definedName name="_pib1" localSheetId="11">#REF!</definedName>
    <definedName name="_pib1" localSheetId="12">#REF!</definedName>
    <definedName name="_pib1" localSheetId="13">#REF!</definedName>
    <definedName name="_pib1" localSheetId="14">#REF!</definedName>
    <definedName name="_pib1">#REF!</definedName>
    <definedName name="_PIb2000">#REF!</definedName>
    <definedName name="_PIB93">#REF!</definedName>
    <definedName name="_PIB94">#REF!</definedName>
    <definedName name="_PIB95">#REF!</definedName>
    <definedName name="_PIB96">#REF!</definedName>
    <definedName name="_PIB97">#REF!</definedName>
    <definedName name="_PIB98">#REF!</definedName>
    <definedName name="_PIB99">#REF!</definedName>
    <definedName name="_R" hidden="1">{"INGRESOS DOLARES",#N/A,FALSE,"informes"}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localSheetId="14" hidden="1">#REF!</definedName>
    <definedName name="_Regression_Out" localSheetId="20" hidden="1">#REF!</definedName>
    <definedName name="_Regression_Out" localSheetId="19" hidden="1">#REF!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localSheetId="14" hidden="1">#REF!</definedName>
    <definedName name="_Regression_X" localSheetId="20" hidden="1">#REF!</definedName>
    <definedName name="_Regression_X" localSheetId="19" hidden="1">#REF!</definedName>
    <definedName name="_Regression_X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localSheetId="14" hidden="1">#REF!</definedName>
    <definedName name="_Regression_Y" localSheetId="20" hidden="1">#REF!</definedName>
    <definedName name="_Regression_Y" localSheetId="19" hidden="1">#REF!</definedName>
    <definedName name="_Regression_Y" hidden="1">#REF!</definedName>
    <definedName name="_res1">#REF!</definedName>
    <definedName name="_res2">#REF!</definedName>
    <definedName name="_RES9397" localSheetId="3">#REF!</definedName>
    <definedName name="_RES9397" localSheetId="4">#REF!</definedName>
    <definedName name="_RES9397" localSheetId="5">#REF!</definedName>
    <definedName name="_RES9397" localSheetId="6">#REF!</definedName>
    <definedName name="_RES9397" localSheetId="7">#REF!</definedName>
    <definedName name="_RES9397" localSheetId="8">#REF!</definedName>
    <definedName name="_RES9397" localSheetId="9">#REF!</definedName>
    <definedName name="_RES9397" localSheetId="10">#REF!</definedName>
    <definedName name="_RES9397" localSheetId="11">#REF!</definedName>
    <definedName name="_RES9397" localSheetId="12">#REF!</definedName>
    <definedName name="_RES9397" localSheetId="13">#REF!</definedName>
    <definedName name="_RES9397" localSheetId="14">#REF!</definedName>
    <definedName name="_RES9397" localSheetId="19">#REF!</definedName>
    <definedName name="_RES9397">#REF!</definedName>
    <definedName name="_rez2">#REF!</definedName>
    <definedName name="_rez3">#REF!</definedName>
    <definedName name="_rez4">#REF!</definedName>
    <definedName name="_Table1_Out" localSheetId="3" hidden="1">#REF!</definedName>
    <definedName name="_Table1_Out" localSheetId="4" hidden="1">#REF!</definedName>
    <definedName name="_Table1_Out" localSheetId="5" hidden="1">#REF!</definedName>
    <definedName name="_Table1_Out" localSheetId="6" hidden="1">#REF!</definedName>
    <definedName name="_Table1_Out" localSheetId="7" hidden="1">#REF!</definedName>
    <definedName name="_Table1_Out" localSheetId="8" hidden="1">#REF!</definedName>
    <definedName name="_Table1_Out" localSheetId="9" hidden="1">#REF!</definedName>
    <definedName name="_Table1_Out" localSheetId="10" hidden="1">#REF!</definedName>
    <definedName name="_Table1_Out" localSheetId="11" hidden="1">#REF!</definedName>
    <definedName name="_Table1_Out" localSheetId="12" hidden="1">#REF!</definedName>
    <definedName name="_Table1_Out" localSheetId="13" hidden="1">#REF!</definedName>
    <definedName name="_Table1_Out" localSheetId="14" hidden="1">#REF!</definedName>
    <definedName name="_Table1_Out" localSheetId="20" hidden="1">#REF!</definedName>
    <definedName name="_Table1_Out" localSheetId="19" hidden="1">#REF!</definedName>
    <definedName name="_Table1_Out" hidden="1">#REF!</definedName>
    <definedName name="_Table2_In2" localSheetId="3" hidden="1">#REF!</definedName>
    <definedName name="_Table2_In2" localSheetId="4" hidden="1">#REF!</definedName>
    <definedName name="_Table2_In2" localSheetId="5" hidden="1">#REF!</definedName>
    <definedName name="_Table2_In2" localSheetId="6" hidden="1">#REF!</definedName>
    <definedName name="_Table2_In2" localSheetId="7" hidden="1">#REF!</definedName>
    <definedName name="_Table2_In2" localSheetId="8" hidden="1">#REF!</definedName>
    <definedName name="_Table2_In2" localSheetId="9" hidden="1">#REF!</definedName>
    <definedName name="_Table2_In2" localSheetId="10" hidden="1">#REF!</definedName>
    <definedName name="_Table2_In2" localSheetId="11" hidden="1">#REF!</definedName>
    <definedName name="_Table2_In2" localSheetId="12" hidden="1">#REF!</definedName>
    <definedName name="_Table2_In2" localSheetId="13" hidden="1">#REF!</definedName>
    <definedName name="_Table2_In2" localSheetId="14" hidden="1">#REF!</definedName>
    <definedName name="_Table2_In2" localSheetId="20" hidden="1">#REF!</definedName>
    <definedName name="_Table2_In2" localSheetId="19" hidden="1">#REF!</definedName>
    <definedName name="_Table2_In2" hidden="1">#REF!</definedName>
    <definedName name="_Table2_Out" localSheetId="3" hidden="1">#REF!</definedName>
    <definedName name="_Table2_Out" localSheetId="4" hidden="1">#REF!</definedName>
    <definedName name="_Table2_Out" localSheetId="5" hidden="1">#REF!</definedName>
    <definedName name="_Table2_Out" localSheetId="6" hidden="1">#REF!</definedName>
    <definedName name="_Table2_Out" localSheetId="7" hidden="1">#REF!</definedName>
    <definedName name="_Table2_Out" localSheetId="8" hidden="1">#REF!</definedName>
    <definedName name="_Table2_Out" localSheetId="9" hidden="1">#REF!</definedName>
    <definedName name="_Table2_Out" localSheetId="10" hidden="1">#REF!</definedName>
    <definedName name="_Table2_Out" localSheetId="11" hidden="1">#REF!</definedName>
    <definedName name="_Table2_Out" localSheetId="12" hidden="1">#REF!</definedName>
    <definedName name="_Table2_Out" localSheetId="13" hidden="1">#REF!</definedName>
    <definedName name="_Table2_Out" localSheetId="14" hidden="1">#REF!</definedName>
    <definedName name="_Table2_Out" localSheetId="19" hidden="1">#REF!</definedName>
    <definedName name="_Table2_Out" hidden="1">#REF!</definedName>
    <definedName name="_TC91">#REF!</definedName>
    <definedName name="_var1" localSheetId="3">#REF!</definedName>
    <definedName name="_var1" localSheetId="4">#REF!</definedName>
    <definedName name="_var1" localSheetId="5">#REF!</definedName>
    <definedName name="_var1" localSheetId="6">#REF!</definedName>
    <definedName name="_var1" localSheetId="7">#REF!</definedName>
    <definedName name="_var1" localSheetId="8">#REF!</definedName>
    <definedName name="_var1" localSheetId="9">#REF!</definedName>
    <definedName name="_var1" localSheetId="10">#REF!</definedName>
    <definedName name="_var1" localSheetId="11">#REF!</definedName>
    <definedName name="_var1" localSheetId="12">#REF!</definedName>
    <definedName name="_var1" localSheetId="13">#REF!</definedName>
    <definedName name="_var1" localSheetId="14">#REF!</definedName>
    <definedName name="_var1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20">#REF!</definedName>
    <definedName name="A" localSheetId="19">#REF!</definedName>
    <definedName name="A">#REF!</definedName>
    <definedName name="A_impresión_IM" localSheetId="3">#REF!</definedName>
    <definedName name="A_impresión_IM" localSheetId="4">#REF!</definedName>
    <definedName name="A_impresión_IM" localSheetId="5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0">#REF!</definedName>
    <definedName name="A_impresión_IM" localSheetId="11">#REF!</definedName>
    <definedName name="A_impresión_IM" localSheetId="12">#REF!</definedName>
    <definedName name="A_impresión_IM" localSheetId="13">#REF!</definedName>
    <definedName name="A_impresión_IM" localSheetId="14">#REF!</definedName>
    <definedName name="A_impresión_IM" localSheetId="20">#REF!</definedName>
    <definedName name="A_impresión_IM" localSheetId="19">#REF!</definedName>
    <definedName name="A_impresión_IM">#REF!</definedName>
    <definedName name="AA" localSheetId="3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9">#REF!</definedName>
    <definedName name="AA">#REF!</definedName>
    <definedName name="AAA">#REF!</definedName>
    <definedName name="Abr">#REF!</definedName>
    <definedName name="ad" hidden="1">{"empresa",#N/A,FALSE,"xEMPRESA"}</definedName>
    <definedName name="Adic">#REF!</definedName>
    <definedName name="Ago">#REF!</definedName>
    <definedName name="Ajustado" localSheetId="3">#REF!</definedName>
    <definedName name="Ajustado" localSheetId="4">#REF!</definedName>
    <definedName name="Ajustado" localSheetId="5">#REF!</definedName>
    <definedName name="Ajustado" localSheetId="6">#REF!</definedName>
    <definedName name="Ajustado" localSheetId="7">#REF!</definedName>
    <definedName name="Ajustado" localSheetId="8">#REF!</definedName>
    <definedName name="Ajustado" localSheetId="9">#REF!</definedName>
    <definedName name="Ajustado" localSheetId="10">#REF!</definedName>
    <definedName name="Ajustado" localSheetId="11">#REF!</definedName>
    <definedName name="Ajustado" localSheetId="12">#REF!</definedName>
    <definedName name="Ajustado" localSheetId="13">#REF!</definedName>
    <definedName name="Ajustado" localSheetId="14">#REF!</definedName>
    <definedName name="Ajustado" localSheetId="20">#REF!</definedName>
    <definedName name="Ajustado" localSheetId="19">#REF!</definedName>
    <definedName name="Ajustado">#REF!</definedName>
    <definedName name="ANEXO_No." localSheetId="3">#REF!</definedName>
    <definedName name="ANEXO_No." localSheetId="4">#REF!</definedName>
    <definedName name="ANEXO_No." localSheetId="5">#REF!</definedName>
    <definedName name="ANEXO_No." localSheetId="6">#REF!</definedName>
    <definedName name="ANEXO_No." localSheetId="7">#REF!</definedName>
    <definedName name="ANEXO_No." localSheetId="8">#REF!</definedName>
    <definedName name="ANEXO_No." localSheetId="9">#REF!</definedName>
    <definedName name="ANEXO_No." localSheetId="10">#REF!</definedName>
    <definedName name="ANEXO_No." localSheetId="11">#REF!</definedName>
    <definedName name="ANEXO_No." localSheetId="12">#REF!</definedName>
    <definedName name="ANEXO_No." localSheetId="13">#REF!</definedName>
    <definedName name="ANEXO_No." localSheetId="14">#REF!</definedName>
    <definedName name="ANEXO_No." localSheetId="19">#REF!</definedName>
    <definedName name="ANEXO_No.">#REF!</definedName>
    <definedName name="ANEXO_No._5" localSheetId="3">#REF!</definedName>
    <definedName name="ANEXO_No._5" localSheetId="4">#REF!</definedName>
    <definedName name="ANEXO_No._5" localSheetId="5">#REF!</definedName>
    <definedName name="ANEXO_No._5" localSheetId="6">#REF!</definedName>
    <definedName name="ANEXO_No._5" localSheetId="7">#REF!</definedName>
    <definedName name="ANEXO_No._5" localSheetId="8">#REF!</definedName>
    <definedName name="ANEXO_No._5" localSheetId="9">#REF!</definedName>
    <definedName name="ANEXO_No._5" localSheetId="10">#REF!</definedName>
    <definedName name="ANEXO_No._5" localSheetId="11">#REF!</definedName>
    <definedName name="ANEXO_No._5" localSheetId="12">#REF!</definedName>
    <definedName name="ANEXO_No._5" localSheetId="13">#REF!</definedName>
    <definedName name="ANEXO_No._5" localSheetId="14">#REF!</definedName>
    <definedName name="ANEXO_No._5" localSheetId="19">#REF!</definedName>
    <definedName name="ANEXO_No._5">#REF!</definedName>
    <definedName name="APLAZAMIENTOS">#REF!</definedName>
    <definedName name="aprnac" localSheetId="3">#REF!</definedName>
    <definedName name="aprnac" localSheetId="4">#REF!</definedName>
    <definedName name="aprnac" localSheetId="5">#REF!</definedName>
    <definedName name="aprnac" localSheetId="6">#REF!</definedName>
    <definedName name="aprnac" localSheetId="7">#REF!</definedName>
    <definedName name="aprnac" localSheetId="8">#REF!</definedName>
    <definedName name="aprnac" localSheetId="9">#REF!</definedName>
    <definedName name="aprnac" localSheetId="10">#REF!</definedName>
    <definedName name="aprnac" localSheetId="11">#REF!</definedName>
    <definedName name="aprnac" localSheetId="12">#REF!</definedName>
    <definedName name="aprnac" localSheetId="13">#REF!</definedName>
    <definedName name="aprnac" localSheetId="14">#REF!</definedName>
    <definedName name="aprnac" localSheetId="19">#REF!</definedName>
    <definedName name="aprnac">#REF!</definedName>
    <definedName name="APROPIACIONES_PAC_Y_REZAGO_1999___2000" localSheetId="3">#REF!</definedName>
    <definedName name="APROPIACIONES_PAC_Y_REZAGO_1999___2000" localSheetId="4">#REF!</definedName>
    <definedName name="APROPIACIONES_PAC_Y_REZAGO_1999___2000" localSheetId="5">#REF!</definedName>
    <definedName name="APROPIACIONES_PAC_Y_REZAGO_1999___2000" localSheetId="6">#REF!</definedName>
    <definedName name="APROPIACIONES_PAC_Y_REZAGO_1999___2000" localSheetId="7">#REF!</definedName>
    <definedName name="APROPIACIONES_PAC_Y_REZAGO_1999___2000" localSheetId="8">#REF!</definedName>
    <definedName name="APROPIACIONES_PAC_Y_REZAGO_1999___2000" localSheetId="9">#REF!</definedName>
    <definedName name="APROPIACIONES_PAC_Y_REZAGO_1999___2000" localSheetId="10">#REF!</definedName>
    <definedName name="APROPIACIONES_PAC_Y_REZAGO_1999___2000" localSheetId="11">#REF!</definedName>
    <definedName name="APROPIACIONES_PAC_Y_REZAGO_1999___2000" localSheetId="12">#REF!</definedName>
    <definedName name="APROPIACIONES_PAC_Y_REZAGO_1999___2000" localSheetId="13">#REF!</definedName>
    <definedName name="APROPIACIONES_PAC_Y_REZAGO_1999___2000" localSheetId="14">#REF!</definedName>
    <definedName name="APROPIACIONES_PAC_Y_REZAGO_1999___2000" localSheetId="20">#REF!</definedName>
    <definedName name="APROPIACIONES_PAC_Y_REZAGO_1999___2000" localSheetId="19">#REF!</definedName>
    <definedName name="APROPIACIONES_PAC_Y_REZAGO_1999___2000">#REF!</definedName>
    <definedName name="aprprp" localSheetId="3">#REF!</definedName>
    <definedName name="aprprp" localSheetId="4">#REF!</definedName>
    <definedName name="aprprp" localSheetId="5">#REF!</definedName>
    <definedName name="aprprp" localSheetId="6">#REF!</definedName>
    <definedName name="aprprp" localSheetId="7">#REF!</definedName>
    <definedName name="aprprp" localSheetId="8">#REF!</definedName>
    <definedName name="aprprp" localSheetId="9">#REF!</definedName>
    <definedName name="aprprp" localSheetId="10">#REF!</definedName>
    <definedName name="aprprp" localSheetId="11">#REF!</definedName>
    <definedName name="aprprp" localSheetId="12">#REF!</definedName>
    <definedName name="aprprp" localSheetId="13">#REF!</definedName>
    <definedName name="aprprp" localSheetId="14">#REF!</definedName>
    <definedName name="aprprp" localSheetId="20">#REF!</definedName>
    <definedName name="aprprp" localSheetId="19">#REF!</definedName>
    <definedName name="aprprp">#REF!</definedName>
    <definedName name="_xlnm.Print_Area" localSheetId="15">'GRAFICO 1'!$A$7:$Z$46</definedName>
    <definedName name="_xlnm.Print_Area" localSheetId="16">'GRAFICO 2'!$A$8:$AC$53</definedName>
    <definedName name="arp" localSheetId="3">#REF!</definedName>
    <definedName name="arp" localSheetId="4">#REF!</definedName>
    <definedName name="arp" localSheetId="5">#REF!</definedName>
    <definedName name="arp" localSheetId="6">#REF!</definedName>
    <definedName name="arp" localSheetId="7">#REF!</definedName>
    <definedName name="arp" localSheetId="8">#REF!</definedName>
    <definedName name="arp" localSheetId="9">#REF!</definedName>
    <definedName name="arp" localSheetId="10">#REF!</definedName>
    <definedName name="arp" localSheetId="11">#REF!</definedName>
    <definedName name="arp" localSheetId="12">#REF!</definedName>
    <definedName name="arp" localSheetId="13">#REF!</definedName>
    <definedName name="arp" localSheetId="14">#REF!</definedName>
    <definedName name="arp" localSheetId="20">#REF!</definedName>
    <definedName name="arp" localSheetId="19">#REF!</definedName>
    <definedName name="arp">#REF!</definedName>
    <definedName name="as" hidden="1">{"trimestre",#N/A,FALSE,"TRIMESTRE";"empresa",#N/A,FALSE,"xEMPRESA";"eaab",#N/A,FALSE,"EAAB";"epma",#N/A,FALSE,"EPMA";"emca",#N/A,FALSE,"EMCA"}</definedName>
    <definedName name="asd" hidden="1">{"emca",#N/A,FALSE,"EMCA"}</definedName>
    <definedName name="asigbas" localSheetId="3">#REF!</definedName>
    <definedName name="asigbas" localSheetId="4">#REF!</definedName>
    <definedName name="asigbas" localSheetId="5">#REF!</definedName>
    <definedName name="asigbas" localSheetId="6">#REF!</definedName>
    <definedName name="asigbas" localSheetId="7">#REF!</definedName>
    <definedName name="asigbas" localSheetId="8">#REF!</definedName>
    <definedName name="asigbas" localSheetId="9">#REF!</definedName>
    <definedName name="asigbas" localSheetId="10">#REF!</definedName>
    <definedName name="asigbas" localSheetId="11">#REF!</definedName>
    <definedName name="asigbas" localSheetId="12">#REF!</definedName>
    <definedName name="asigbas" localSheetId="13">#REF!</definedName>
    <definedName name="asigbas" localSheetId="14">#REF!</definedName>
    <definedName name="asigbas" localSheetId="20">#REF!</definedName>
    <definedName name="asigbas" localSheetId="19">#REF!</definedName>
    <definedName name="asigbas">#REF!</definedName>
    <definedName name="asigbasempu" localSheetId="3">#REF!</definedName>
    <definedName name="asigbasempu" localSheetId="4">#REF!</definedName>
    <definedName name="asigbasempu" localSheetId="5">#REF!</definedName>
    <definedName name="asigbasempu" localSheetId="6">#REF!</definedName>
    <definedName name="asigbasempu" localSheetId="7">#REF!</definedName>
    <definedName name="asigbasempu" localSheetId="8">#REF!</definedName>
    <definedName name="asigbasempu" localSheetId="9">#REF!</definedName>
    <definedName name="asigbasempu" localSheetId="10">#REF!</definedName>
    <definedName name="asigbasempu" localSheetId="11">#REF!</definedName>
    <definedName name="asigbasempu" localSheetId="12">#REF!</definedName>
    <definedName name="asigbasempu" localSheetId="13">#REF!</definedName>
    <definedName name="asigbasempu" localSheetId="14">#REF!</definedName>
    <definedName name="asigbasempu" localSheetId="20">#REF!</definedName>
    <definedName name="asigbasempu" localSheetId="19">#REF!</definedName>
    <definedName name="asigbasempu">#REF!</definedName>
    <definedName name="asigbasisten" localSheetId="3">#REF!</definedName>
    <definedName name="asigbasisten" localSheetId="4">#REF!</definedName>
    <definedName name="asigbasisten" localSheetId="5">#REF!</definedName>
    <definedName name="asigbasisten" localSheetId="6">#REF!</definedName>
    <definedName name="asigbasisten" localSheetId="7">#REF!</definedName>
    <definedName name="asigbasisten" localSheetId="8">#REF!</definedName>
    <definedName name="asigbasisten" localSheetId="9">#REF!</definedName>
    <definedName name="asigbasisten" localSheetId="10">#REF!</definedName>
    <definedName name="asigbasisten" localSheetId="11">#REF!</definedName>
    <definedName name="asigbasisten" localSheetId="12">#REF!</definedName>
    <definedName name="asigbasisten" localSheetId="13">#REF!</definedName>
    <definedName name="asigbasisten" localSheetId="14">#REF!</definedName>
    <definedName name="asigbasisten" localSheetId="19">#REF!</definedName>
    <definedName name="asigbasisten">#REF!</definedName>
    <definedName name="asigmen" localSheetId="3">#REF!</definedName>
    <definedName name="asigmen" localSheetId="4">#REF!</definedName>
    <definedName name="asigmen" localSheetId="5">#REF!</definedName>
    <definedName name="asigmen" localSheetId="6">#REF!</definedName>
    <definedName name="asigmen" localSheetId="7">#REF!</definedName>
    <definedName name="asigmen" localSheetId="8">#REF!</definedName>
    <definedName name="asigmen" localSheetId="9">#REF!</definedName>
    <definedName name="asigmen" localSheetId="10">#REF!</definedName>
    <definedName name="asigmen" localSheetId="11">#REF!</definedName>
    <definedName name="asigmen" localSheetId="12">#REF!</definedName>
    <definedName name="asigmen" localSheetId="13">#REF!</definedName>
    <definedName name="asigmen" localSheetId="14">#REF!</definedName>
    <definedName name="asigmen" localSheetId="19">#REF!</definedName>
    <definedName name="asigmen">#REF!</definedName>
    <definedName name="auxalm" localSheetId="3">#REF!</definedName>
    <definedName name="auxalm" localSheetId="4">#REF!</definedName>
    <definedName name="auxalm" localSheetId="5">#REF!</definedName>
    <definedName name="auxalm" localSheetId="6">#REF!</definedName>
    <definedName name="auxalm" localSheetId="7">#REF!</definedName>
    <definedName name="auxalm" localSheetId="8">#REF!</definedName>
    <definedName name="auxalm" localSheetId="9">#REF!</definedName>
    <definedName name="auxalm" localSheetId="10">#REF!</definedName>
    <definedName name="auxalm" localSheetId="11">#REF!</definedName>
    <definedName name="auxalm" localSheetId="12">#REF!</definedName>
    <definedName name="auxalm" localSheetId="13">#REF!</definedName>
    <definedName name="auxalm" localSheetId="14">#REF!</definedName>
    <definedName name="auxalm" localSheetId="19">#REF!</definedName>
    <definedName name="auxalm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8">#REF!</definedName>
    <definedName name="B" localSheetId="9">#REF!</definedName>
    <definedName name="B" localSheetId="10">#REF!</definedName>
    <definedName name="B" localSheetId="11">#REF!</definedName>
    <definedName name="B" localSheetId="12">#REF!</definedName>
    <definedName name="B" localSheetId="13">#REF!</definedName>
    <definedName name="B" localSheetId="14">#REF!</definedName>
    <definedName name="B" localSheetId="19">#REF!</definedName>
    <definedName name="B">#REF!</definedName>
    <definedName name="_xlnm.Database">#REF!</definedName>
    <definedName name="basnac" localSheetId="3">#REF!</definedName>
    <definedName name="basnac" localSheetId="4">#REF!</definedName>
    <definedName name="basnac" localSheetId="5">#REF!</definedName>
    <definedName name="basnac" localSheetId="6">#REF!</definedName>
    <definedName name="basnac" localSheetId="7">#REF!</definedName>
    <definedName name="basnac" localSheetId="8">#REF!</definedName>
    <definedName name="basnac" localSheetId="9">#REF!</definedName>
    <definedName name="basnac" localSheetId="10">#REF!</definedName>
    <definedName name="basnac" localSheetId="11">#REF!</definedName>
    <definedName name="basnac" localSheetId="12">#REF!</definedName>
    <definedName name="basnac" localSheetId="13">#REF!</definedName>
    <definedName name="basnac" localSheetId="14">#REF!</definedName>
    <definedName name="basnac" localSheetId="19">#REF!</definedName>
    <definedName name="basnac">#REF!</definedName>
    <definedName name="basprp" localSheetId="3">#REF!</definedName>
    <definedName name="basprp" localSheetId="4">#REF!</definedName>
    <definedName name="basprp" localSheetId="5">#REF!</definedName>
    <definedName name="basprp" localSheetId="6">#REF!</definedName>
    <definedName name="basprp" localSheetId="7">#REF!</definedName>
    <definedName name="basprp" localSheetId="8">#REF!</definedName>
    <definedName name="basprp" localSheetId="9">#REF!</definedName>
    <definedName name="basprp" localSheetId="10">#REF!</definedName>
    <definedName name="basprp" localSheetId="11">#REF!</definedName>
    <definedName name="basprp" localSheetId="12">#REF!</definedName>
    <definedName name="basprp" localSheetId="13">#REF!</definedName>
    <definedName name="basprp" localSheetId="14">#REF!</definedName>
    <definedName name="basprp" localSheetId="19">#REF!</definedName>
    <definedName name="basprp">#REF!</definedName>
    <definedName name="BB" localSheetId="3">#REF!</definedName>
    <definedName name="BB" localSheetId="4">#REF!</definedName>
    <definedName name="BB" localSheetId="5">#REF!</definedName>
    <definedName name="BB" localSheetId="6">#REF!</definedName>
    <definedName name="BB" localSheetId="7">#REF!</definedName>
    <definedName name="BB" localSheetId="8">#REF!</definedName>
    <definedName name="BB" localSheetId="9">#REF!</definedName>
    <definedName name="BB" localSheetId="10">#REF!</definedName>
    <definedName name="BB" localSheetId="11">#REF!</definedName>
    <definedName name="BB" localSheetId="12">#REF!</definedName>
    <definedName name="BB" localSheetId="13">#REF!</definedName>
    <definedName name="BB" localSheetId="14">#REF!</definedName>
    <definedName name="BB" localSheetId="20">#REF!</definedName>
    <definedName name="BB" localSheetId="19">#REF!</definedName>
    <definedName name="BB">#REF!</definedName>
    <definedName name="bnño4swrlnaplnmfgmn" hidden="1">{#N/A,#N/A,FALSE,"informes"}</definedName>
    <definedName name="bonser" localSheetId="3">#REF!</definedName>
    <definedName name="bonser" localSheetId="4">#REF!</definedName>
    <definedName name="bonser" localSheetId="5">#REF!</definedName>
    <definedName name="bonser" localSheetId="6">#REF!</definedName>
    <definedName name="bonser" localSheetId="7">#REF!</definedName>
    <definedName name="bonser" localSheetId="8">#REF!</definedName>
    <definedName name="bonser" localSheetId="9">#REF!</definedName>
    <definedName name="bonser" localSheetId="10">#REF!</definedName>
    <definedName name="bonser" localSheetId="11">#REF!</definedName>
    <definedName name="bonser" localSheetId="12">#REF!</definedName>
    <definedName name="bonser" localSheetId="13">#REF!</definedName>
    <definedName name="bonser" localSheetId="14">#REF!</definedName>
    <definedName name="bonser" localSheetId="20">#REF!</definedName>
    <definedName name="bonser" localSheetId="19">#REF!</definedName>
    <definedName name="bonser">#REF!</definedName>
    <definedName name="BORD1">#REF!</definedName>
    <definedName name="BORD2">#REF!</definedName>
    <definedName name="bsgdkjnbaklde" hidden="1">{"INGRESOS DOLARES",#N/A,FALSE,"informes"}</definedName>
    <definedName name="CARBOCRECIM" localSheetId="3">#REF!</definedName>
    <definedName name="CARBOCRECIM" localSheetId="4">#REF!</definedName>
    <definedName name="CARBOCRECIM" localSheetId="5">#REF!</definedName>
    <definedName name="CARBOCRECIM" localSheetId="6">#REF!</definedName>
    <definedName name="CARBOCRECIM" localSheetId="7">#REF!</definedName>
    <definedName name="CARBOCRECIM" localSheetId="8">#REF!</definedName>
    <definedName name="CARBOCRECIM" localSheetId="9">#REF!</definedName>
    <definedName name="CARBOCRECIM" localSheetId="10">#REF!</definedName>
    <definedName name="CARBOCRECIM" localSheetId="11">#REF!</definedName>
    <definedName name="CARBOCRECIM" localSheetId="12">#REF!</definedName>
    <definedName name="CARBOCRECIM" localSheetId="13">#REF!</definedName>
    <definedName name="CARBOCRECIM" localSheetId="14">#REF!</definedName>
    <definedName name="CARBOCRECIM" localSheetId="20">#REF!</definedName>
    <definedName name="CARBOCRECIM" localSheetId="19">#REF!</definedName>
    <definedName name="CARBOCRECIM">#REF!</definedName>
    <definedName name="CARBOPESOS" localSheetId="3">#REF!</definedName>
    <definedName name="CARBOPESOS" localSheetId="4">#REF!</definedName>
    <definedName name="CARBOPESOS" localSheetId="5">#REF!</definedName>
    <definedName name="CARBOPESOS" localSheetId="6">#REF!</definedName>
    <definedName name="CARBOPESOS" localSheetId="7">#REF!</definedName>
    <definedName name="CARBOPESOS" localSheetId="8">#REF!</definedName>
    <definedName name="CARBOPESOS" localSheetId="9">#REF!</definedName>
    <definedName name="CARBOPESOS" localSheetId="10">#REF!</definedName>
    <definedName name="CARBOPESOS" localSheetId="11">#REF!</definedName>
    <definedName name="CARBOPESOS" localSheetId="12">#REF!</definedName>
    <definedName name="CARBOPESOS" localSheetId="13">#REF!</definedName>
    <definedName name="CARBOPESOS" localSheetId="14">#REF!</definedName>
    <definedName name="CARBOPESOS" localSheetId="19">#REF!</definedName>
    <definedName name="CARBOPESOS">#REF!</definedName>
    <definedName name="CARBOPIB" localSheetId="3">#REF!</definedName>
    <definedName name="CARBOPIB" localSheetId="4">#REF!</definedName>
    <definedName name="CARBOPIB" localSheetId="5">#REF!</definedName>
    <definedName name="CARBOPIB" localSheetId="6">#REF!</definedName>
    <definedName name="CARBOPIB" localSheetId="7">#REF!</definedName>
    <definedName name="CARBOPIB" localSheetId="8">#REF!</definedName>
    <definedName name="CARBOPIB" localSheetId="9">#REF!</definedName>
    <definedName name="CARBOPIB" localSheetId="10">#REF!</definedName>
    <definedName name="CARBOPIB" localSheetId="11">#REF!</definedName>
    <definedName name="CARBOPIB" localSheetId="12">#REF!</definedName>
    <definedName name="CARBOPIB" localSheetId="13">#REF!</definedName>
    <definedName name="CARBOPIB" localSheetId="14">#REF!</definedName>
    <definedName name="CARBOPIB" localSheetId="19">#REF!</definedName>
    <definedName name="CARBOPIB">#REF!</definedName>
    <definedName name="castigocuadro2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20">#REF!</definedName>
    <definedName name="CC" localSheetId="19">#REF!</definedName>
    <definedName name="CC">#REF!</definedName>
    <definedName name="cccccccccccc" localSheetId="3">#REF!</definedName>
    <definedName name="cccccccccccc" localSheetId="4">#REF!</definedName>
    <definedName name="cccccccccccc" localSheetId="5">#REF!</definedName>
    <definedName name="cccccccccccc" localSheetId="6">#REF!</definedName>
    <definedName name="cccccccccccc" localSheetId="7">#REF!</definedName>
    <definedName name="cccccccccccc" localSheetId="8">#REF!</definedName>
    <definedName name="cccccccccccc" localSheetId="9">#REF!</definedName>
    <definedName name="cccccccccccc" localSheetId="10">#REF!</definedName>
    <definedName name="cccccccccccc" localSheetId="11">#REF!</definedName>
    <definedName name="cccccccccccc" localSheetId="12">#REF!</definedName>
    <definedName name="cccccccccccc" localSheetId="13">#REF!</definedName>
    <definedName name="cccccccccccc" localSheetId="14">#REF!</definedName>
    <definedName name="cccccccccccc" localSheetId="20">#REF!</definedName>
    <definedName name="cccccccccccc" localSheetId="19">#REF!</definedName>
    <definedName name="cccccccccccc">#REF!</definedName>
    <definedName name="ccccccccccccccccc" localSheetId="3">#REF!</definedName>
    <definedName name="ccccccccccccccccc" localSheetId="4">#REF!</definedName>
    <definedName name="ccccccccccccccccc" localSheetId="5">#REF!</definedName>
    <definedName name="ccccccccccccccccc" localSheetId="6">#REF!</definedName>
    <definedName name="ccccccccccccccccc" localSheetId="7">#REF!</definedName>
    <definedName name="ccccccccccccccccc" localSheetId="8">#REF!</definedName>
    <definedName name="ccccccccccccccccc" localSheetId="9">#REF!</definedName>
    <definedName name="ccccccccccccccccc" localSheetId="10">#REF!</definedName>
    <definedName name="ccccccccccccccccc" localSheetId="11">#REF!</definedName>
    <definedName name="ccccccccccccccccc" localSheetId="12">#REF!</definedName>
    <definedName name="ccccccccccccccccc" localSheetId="13">#REF!</definedName>
    <definedName name="ccccccccccccccccc" localSheetId="14">#REF!</definedName>
    <definedName name="ccccccccccccccccc" localSheetId="20">#REF!</definedName>
    <definedName name="ccccccccccccccccc" localSheetId="19">#REF!</definedName>
    <definedName name="ccccccccccccccccc">#REF!</definedName>
    <definedName name="COL_MENU" localSheetId="3">#REF!</definedName>
    <definedName name="COL_MENU" localSheetId="4">#REF!</definedName>
    <definedName name="COL_MENU" localSheetId="5">#REF!</definedName>
    <definedName name="COL_MENU" localSheetId="6">#REF!</definedName>
    <definedName name="COL_MENU" localSheetId="7">#REF!</definedName>
    <definedName name="COL_MENU" localSheetId="8">#REF!</definedName>
    <definedName name="COL_MENU" localSheetId="9">#REF!</definedName>
    <definedName name="COL_MENU" localSheetId="10">#REF!</definedName>
    <definedName name="COL_MENU" localSheetId="11">#REF!</definedName>
    <definedName name="COL_MENU" localSheetId="12">#REF!</definedName>
    <definedName name="COL_MENU" localSheetId="13">#REF!</definedName>
    <definedName name="COL_MENU" localSheetId="14">#REF!</definedName>
    <definedName name="COL_MENU" localSheetId="20">#REF!</definedName>
    <definedName name="COL_MENU" localSheetId="19">#REF!</definedName>
    <definedName name="COL_MENU">#REF!</definedName>
    <definedName name="COLUM00PESOS" localSheetId="3">#REF!</definedName>
    <definedName name="COLUM00PESOS" localSheetId="4">#REF!</definedName>
    <definedName name="COLUM00PESOS" localSheetId="5">#REF!</definedName>
    <definedName name="COLUM00PESOS" localSheetId="6">#REF!</definedName>
    <definedName name="COLUM00PESOS" localSheetId="7">#REF!</definedName>
    <definedName name="COLUM00PESOS" localSheetId="8">#REF!</definedName>
    <definedName name="COLUM00PESOS" localSheetId="9">#REF!</definedName>
    <definedName name="COLUM00PESOS" localSheetId="10">#REF!</definedName>
    <definedName name="COLUM00PESOS" localSheetId="11">#REF!</definedName>
    <definedName name="COLUM00PESOS" localSheetId="12">#REF!</definedName>
    <definedName name="COLUM00PESOS" localSheetId="13">#REF!</definedName>
    <definedName name="COLUM00PESOS" localSheetId="14">#REF!</definedName>
    <definedName name="COLUM00PESOS" localSheetId="20">#REF!</definedName>
    <definedName name="COLUM00PESOS" localSheetId="19">#REF!</definedName>
    <definedName name="COLUM00PESOS">#REF!</definedName>
    <definedName name="COLUM00PIB" localSheetId="3">#REF!</definedName>
    <definedName name="COLUM00PIB" localSheetId="4">#REF!</definedName>
    <definedName name="COLUM00PIB" localSheetId="5">#REF!</definedName>
    <definedName name="COLUM00PIB" localSheetId="6">#REF!</definedName>
    <definedName name="COLUM00PIB" localSheetId="7">#REF!</definedName>
    <definedName name="COLUM00PIB" localSheetId="8">#REF!</definedName>
    <definedName name="COLUM00PIB" localSheetId="9">#REF!</definedName>
    <definedName name="COLUM00PIB" localSheetId="10">#REF!</definedName>
    <definedName name="COLUM00PIB" localSheetId="11">#REF!</definedName>
    <definedName name="COLUM00PIB" localSheetId="12">#REF!</definedName>
    <definedName name="COLUM00PIB" localSheetId="13">#REF!</definedName>
    <definedName name="COLUM00PIB" localSheetId="14">#REF!</definedName>
    <definedName name="COLUM00PIB" localSheetId="20">#REF!</definedName>
    <definedName name="COLUM00PIB" localSheetId="19">#REF!</definedName>
    <definedName name="COLUM00PIB">#REF!</definedName>
    <definedName name="COLUM01PESOS" localSheetId="3">#REF!</definedName>
    <definedName name="COLUM01PESOS" localSheetId="4">#REF!</definedName>
    <definedName name="COLUM01PESOS" localSheetId="5">#REF!</definedName>
    <definedName name="COLUM01PESOS" localSheetId="6">#REF!</definedName>
    <definedName name="COLUM01PESOS" localSheetId="7">#REF!</definedName>
    <definedName name="COLUM01PESOS" localSheetId="8">#REF!</definedName>
    <definedName name="COLUM01PESOS" localSheetId="9">#REF!</definedName>
    <definedName name="COLUM01PESOS" localSheetId="10">#REF!</definedName>
    <definedName name="COLUM01PESOS" localSheetId="11">#REF!</definedName>
    <definedName name="COLUM01PESOS" localSheetId="12">#REF!</definedName>
    <definedName name="COLUM01PESOS" localSheetId="13">#REF!</definedName>
    <definedName name="COLUM01PESOS" localSheetId="14">#REF!</definedName>
    <definedName name="COLUM01PESOS" localSheetId="20">#REF!</definedName>
    <definedName name="COLUM01PESOS" localSheetId="19">#REF!</definedName>
    <definedName name="COLUM01PESOS">#REF!</definedName>
    <definedName name="COLUM01PIB" localSheetId="3">#REF!</definedName>
    <definedName name="COLUM01PIB" localSheetId="4">#REF!</definedName>
    <definedName name="COLUM01PIB" localSheetId="5">#REF!</definedName>
    <definedName name="COLUM01PIB" localSheetId="6">#REF!</definedName>
    <definedName name="COLUM01PIB" localSheetId="7">#REF!</definedName>
    <definedName name="COLUM01PIB" localSheetId="8">#REF!</definedName>
    <definedName name="COLUM01PIB" localSheetId="9">#REF!</definedName>
    <definedName name="COLUM01PIB" localSheetId="10">#REF!</definedName>
    <definedName name="COLUM01PIB" localSheetId="11">#REF!</definedName>
    <definedName name="COLUM01PIB" localSheetId="12">#REF!</definedName>
    <definedName name="COLUM01PIB" localSheetId="13">#REF!</definedName>
    <definedName name="COLUM01PIB" localSheetId="14">#REF!</definedName>
    <definedName name="COLUM01PIB" localSheetId="19">#REF!</definedName>
    <definedName name="COLUM01PIB">#REF!</definedName>
    <definedName name="COLUM02PESOS" localSheetId="3">#REF!</definedName>
    <definedName name="COLUM02PESOS" localSheetId="4">#REF!</definedName>
    <definedName name="COLUM02PESOS" localSheetId="5">#REF!</definedName>
    <definedName name="COLUM02PESOS" localSheetId="6">#REF!</definedName>
    <definedName name="COLUM02PESOS" localSheetId="7">#REF!</definedName>
    <definedName name="COLUM02PESOS" localSheetId="8">#REF!</definedName>
    <definedName name="COLUM02PESOS" localSheetId="9">#REF!</definedName>
    <definedName name="COLUM02PESOS" localSheetId="10">#REF!</definedName>
    <definedName name="COLUM02PESOS" localSheetId="11">#REF!</definedName>
    <definedName name="COLUM02PESOS" localSheetId="12">#REF!</definedName>
    <definedName name="COLUM02PESOS" localSheetId="13">#REF!</definedName>
    <definedName name="COLUM02PESOS" localSheetId="14">#REF!</definedName>
    <definedName name="COLUM02PESOS" localSheetId="19">#REF!</definedName>
    <definedName name="COLUM02PESOS">#REF!</definedName>
    <definedName name="COLUM02PIB" localSheetId="3">#REF!</definedName>
    <definedName name="COLUM02PIB" localSheetId="4">#REF!</definedName>
    <definedName name="COLUM02PIB" localSheetId="5">#REF!</definedName>
    <definedName name="COLUM02PIB" localSheetId="6">#REF!</definedName>
    <definedName name="COLUM02PIB" localSheetId="7">#REF!</definedName>
    <definedName name="COLUM02PIB" localSheetId="8">#REF!</definedName>
    <definedName name="COLUM02PIB" localSheetId="9">#REF!</definedName>
    <definedName name="COLUM02PIB" localSheetId="10">#REF!</definedName>
    <definedName name="COLUM02PIB" localSheetId="11">#REF!</definedName>
    <definedName name="COLUM02PIB" localSheetId="12">#REF!</definedName>
    <definedName name="COLUM02PIB" localSheetId="13">#REF!</definedName>
    <definedName name="COLUM02PIB" localSheetId="14">#REF!</definedName>
    <definedName name="COLUM02PIB" localSheetId="19">#REF!</definedName>
    <definedName name="COLUM02PIB">#REF!</definedName>
    <definedName name="COLUM03PESOS" localSheetId="3">#REF!</definedName>
    <definedName name="COLUM03PESOS" localSheetId="4">#REF!</definedName>
    <definedName name="COLUM03PESOS" localSheetId="5">#REF!</definedName>
    <definedName name="COLUM03PESOS" localSheetId="6">#REF!</definedName>
    <definedName name="COLUM03PESOS" localSheetId="7">#REF!</definedName>
    <definedName name="COLUM03PESOS" localSheetId="8">#REF!</definedName>
    <definedName name="COLUM03PESOS" localSheetId="9">#REF!</definedName>
    <definedName name="COLUM03PESOS" localSheetId="10">#REF!</definedName>
    <definedName name="COLUM03PESOS" localSheetId="11">#REF!</definedName>
    <definedName name="COLUM03PESOS" localSheetId="12">#REF!</definedName>
    <definedName name="COLUM03PESOS" localSheetId="13">#REF!</definedName>
    <definedName name="COLUM03PESOS" localSheetId="14">#REF!</definedName>
    <definedName name="COLUM03PESOS" localSheetId="19">#REF!</definedName>
    <definedName name="COLUM03PESOS">#REF!</definedName>
    <definedName name="COLUM03PIB" localSheetId="3">#REF!</definedName>
    <definedName name="COLUM03PIB" localSheetId="4">#REF!</definedName>
    <definedName name="COLUM03PIB" localSheetId="5">#REF!</definedName>
    <definedName name="COLUM03PIB" localSheetId="6">#REF!</definedName>
    <definedName name="COLUM03PIB" localSheetId="7">#REF!</definedName>
    <definedName name="COLUM03PIB" localSheetId="8">#REF!</definedName>
    <definedName name="COLUM03PIB" localSheetId="9">#REF!</definedName>
    <definedName name="COLUM03PIB" localSheetId="10">#REF!</definedName>
    <definedName name="COLUM03PIB" localSheetId="11">#REF!</definedName>
    <definedName name="COLUM03PIB" localSheetId="12">#REF!</definedName>
    <definedName name="COLUM03PIB" localSheetId="13">#REF!</definedName>
    <definedName name="COLUM03PIB" localSheetId="14">#REF!</definedName>
    <definedName name="COLUM03PIB" localSheetId="19">#REF!</definedName>
    <definedName name="COLUM03PIB">#REF!</definedName>
    <definedName name="COLUM04PESOS" localSheetId="3">#REF!</definedName>
    <definedName name="COLUM04PESOS" localSheetId="4">#REF!</definedName>
    <definedName name="COLUM04PESOS" localSheetId="5">#REF!</definedName>
    <definedName name="COLUM04PESOS" localSheetId="6">#REF!</definedName>
    <definedName name="COLUM04PESOS" localSheetId="7">#REF!</definedName>
    <definedName name="COLUM04PESOS" localSheetId="8">#REF!</definedName>
    <definedName name="COLUM04PESOS" localSheetId="9">#REF!</definedName>
    <definedName name="COLUM04PESOS" localSheetId="10">#REF!</definedName>
    <definedName name="COLUM04PESOS" localSheetId="11">#REF!</definedName>
    <definedName name="COLUM04PESOS" localSheetId="12">#REF!</definedName>
    <definedName name="COLUM04PESOS" localSheetId="13">#REF!</definedName>
    <definedName name="COLUM04PESOS" localSheetId="14">#REF!</definedName>
    <definedName name="COLUM04PESOS" localSheetId="19">#REF!</definedName>
    <definedName name="COLUM04PESOS">#REF!</definedName>
    <definedName name="COLUM04PIB" localSheetId="3">#REF!</definedName>
    <definedName name="COLUM04PIB" localSheetId="4">#REF!</definedName>
    <definedName name="COLUM04PIB" localSheetId="5">#REF!</definedName>
    <definedName name="COLUM04PIB" localSheetId="6">#REF!</definedName>
    <definedName name="COLUM04PIB" localSheetId="7">#REF!</definedName>
    <definedName name="COLUM04PIB" localSheetId="8">#REF!</definedName>
    <definedName name="COLUM04PIB" localSheetId="9">#REF!</definedName>
    <definedName name="COLUM04PIB" localSheetId="10">#REF!</definedName>
    <definedName name="COLUM04PIB" localSheetId="11">#REF!</definedName>
    <definedName name="COLUM04PIB" localSheetId="12">#REF!</definedName>
    <definedName name="COLUM04PIB" localSheetId="13">#REF!</definedName>
    <definedName name="COLUM04PIB" localSheetId="14">#REF!</definedName>
    <definedName name="COLUM04PIB" localSheetId="19">#REF!</definedName>
    <definedName name="COLUM04PIB">#REF!</definedName>
    <definedName name="COLUM05PESOS" localSheetId="3">#REF!</definedName>
    <definedName name="COLUM05PESOS" localSheetId="4">#REF!</definedName>
    <definedName name="COLUM05PESOS" localSheetId="5">#REF!</definedName>
    <definedName name="COLUM05PESOS" localSheetId="6">#REF!</definedName>
    <definedName name="COLUM05PESOS" localSheetId="7">#REF!</definedName>
    <definedName name="COLUM05PESOS" localSheetId="8">#REF!</definedName>
    <definedName name="COLUM05PESOS" localSheetId="9">#REF!</definedName>
    <definedName name="COLUM05PESOS" localSheetId="10">#REF!</definedName>
    <definedName name="COLUM05PESOS" localSheetId="11">#REF!</definedName>
    <definedName name="COLUM05PESOS" localSheetId="12">#REF!</definedName>
    <definedName name="COLUM05PESOS" localSheetId="13">#REF!</definedName>
    <definedName name="COLUM05PESOS" localSheetId="14">#REF!</definedName>
    <definedName name="COLUM05PESOS" localSheetId="19">#REF!</definedName>
    <definedName name="COLUM05PESOS">#REF!</definedName>
    <definedName name="COLUM05PIB" localSheetId="3">#REF!</definedName>
    <definedName name="COLUM05PIB" localSheetId="4">#REF!</definedName>
    <definedName name="COLUM05PIB" localSheetId="5">#REF!</definedName>
    <definedName name="COLUM05PIB" localSheetId="6">#REF!</definedName>
    <definedName name="COLUM05PIB" localSheetId="7">#REF!</definedName>
    <definedName name="COLUM05PIB" localSheetId="8">#REF!</definedName>
    <definedName name="COLUM05PIB" localSheetId="9">#REF!</definedName>
    <definedName name="COLUM05PIB" localSheetId="10">#REF!</definedName>
    <definedName name="COLUM05PIB" localSheetId="11">#REF!</definedName>
    <definedName name="COLUM05PIB" localSheetId="12">#REF!</definedName>
    <definedName name="COLUM05PIB" localSheetId="13">#REF!</definedName>
    <definedName name="COLUM05PIB" localSheetId="14">#REF!</definedName>
    <definedName name="COLUM05PIB" localSheetId="19">#REF!</definedName>
    <definedName name="COLUM05PIB">#REF!</definedName>
    <definedName name="COLUM06PESOS" localSheetId="3">#REF!</definedName>
    <definedName name="COLUM06PESOS" localSheetId="4">#REF!</definedName>
    <definedName name="COLUM06PESOS" localSheetId="5">#REF!</definedName>
    <definedName name="COLUM06PESOS" localSheetId="6">#REF!</definedName>
    <definedName name="COLUM06PESOS" localSheetId="7">#REF!</definedName>
    <definedName name="COLUM06PESOS" localSheetId="8">#REF!</definedName>
    <definedName name="COLUM06PESOS" localSheetId="9">#REF!</definedName>
    <definedName name="COLUM06PESOS" localSheetId="10">#REF!</definedName>
    <definedName name="COLUM06PESOS" localSheetId="11">#REF!</definedName>
    <definedName name="COLUM06PESOS" localSheetId="12">#REF!</definedName>
    <definedName name="COLUM06PESOS" localSheetId="13">#REF!</definedName>
    <definedName name="COLUM06PESOS" localSheetId="14">#REF!</definedName>
    <definedName name="COLUM06PESOS" localSheetId="19">#REF!</definedName>
    <definedName name="COLUM06PESOS">#REF!</definedName>
    <definedName name="COLUM06PIB" localSheetId="3">#REF!</definedName>
    <definedName name="COLUM06PIB" localSheetId="4">#REF!</definedName>
    <definedName name="COLUM06PIB" localSheetId="5">#REF!</definedName>
    <definedName name="COLUM06PIB" localSheetId="6">#REF!</definedName>
    <definedName name="COLUM06PIB" localSheetId="7">#REF!</definedName>
    <definedName name="COLUM06PIB" localSheetId="8">#REF!</definedName>
    <definedName name="COLUM06PIB" localSheetId="9">#REF!</definedName>
    <definedName name="COLUM06PIB" localSheetId="10">#REF!</definedName>
    <definedName name="COLUM06PIB" localSheetId="11">#REF!</definedName>
    <definedName name="COLUM06PIB" localSheetId="12">#REF!</definedName>
    <definedName name="COLUM06PIB" localSheetId="13">#REF!</definedName>
    <definedName name="COLUM06PIB" localSheetId="14">#REF!</definedName>
    <definedName name="COLUM06PIB" localSheetId="19">#REF!</definedName>
    <definedName name="COLUM06PIB">#REF!</definedName>
    <definedName name="COLUM07PESOS" localSheetId="3">#REF!</definedName>
    <definedName name="COLUM07PESOS" localSheetId="4">#REF!</definedName>
    <definedName name="COLUM07PESOS" localSheetId="5">#REF!</definedName>
    <definedName name="COLUM07PESOS" localSheetId="6">#REF!</definedName>
    <definedName name="COLUM07PESOS" localSheetId="7">#REF!</definedName>
    <definedName name="COLUM07PESOS" localSheetId="8">#REF!</definedName>
    <definedName name="COLUM07PESOS" localSheetId="9">#REF!</definedName>
    <definedName name="COLUM07PESOS" localSheetId="10">#REF!</definedName>
    <definedName name="COLUM07PESOS" localSheetId="11">#REF!</definedName>
    <definedName name="COLUM07PESOS" localSheetId="12">#REF!</definedName>
    <definedName name="COLUM07PESOS" localSheetId="13">#REF!</definedName>
    <definedName name="COLUM07PESOS" localSheetId="14">#REF!</definedName>
    <definedName name="COLUM07PESOS" localSheetId="19">#REF!</definedName>
    <definedName name="COLUM07PESOS">#REF!</definedName>
    <definedName name="COLUM07PIB" localSheetId="3">#REF!</definedName>
    <definedName name="COLUM07PIB" localSheetId="4">#REF!</definedName>
    <definedName name="COLUM07PIB" localSheetId="5">#REF!</definedName>
    <definedName name="COLUM07PIB" localSheetId="6">#REF!</definedName>
    <definedName name="COLUM07PIB" localSheetId="7">#REF!</definedName>
    <definedName name="COLUM07PIB" localSheetId="8">#REF!</definedName>
    <definedName name="COLUM07PIB" localSheetId="9">#REF!</definedName>
    <definedName name="COLUM07PIB" localSheetId="10">#REF!</definedName>
    <definedName name="COLUM07PIB" localSheetId="11">#REF!</definedName>
    <definedName name="COLUM07PIB" localSheetId="12">#REF!</definedName>
    <definedName name="COLUM07PIB" localSheetId="13">#REF!</definedName>
    <definedName name="COLUM07PIB" localSheetId="14">#REF!</definedName>
    <definedName name="COLUM07PIB" localSheetId="19">#REF!</definedName>
    <definedName name="COLUM07PIB">#REF!</definedName>
    <definedName name="COLUM98PESOS" localSheetId="3">#REF!</definedName>
    <definedName name="COLUM98PESOS" localSheetId="4">#REF!</definedName>
    <definedName name="COLUM98PESOS" localSheetId="5">#REF!</definedName>
    <definedName name="COLUM98PESOS" localSheetId="6">#REF!</definedName>
    <definedName name="COLUM98PESOS" localSheetId="7">#REF!</definedName>
    <definedName name="COLUM98PESOS" localSheetId="8">#REF!</definedName>
    <definedName name="COLUM98PESOS" localSheetId="9">#REF!</definedName>
    <definedName name="COLUM98PESOS" localSheetId="10">#REF!</definedName>
    <definedName name="COLUM98PESOS" localSheetId="11">#REF!</definedName>
    <definedName name="COLUM98PESOS" localSheetId="12">#REF!</definedName>
    <definedName name="COLUM98PESOS" localSheetId="13">#REF!</definedName>
    <definedName name="COLUM98PESOS" localSheetId="14">#REF!</definedName>
    <definedName name="COLUM98PESOS" localSheetId="19">#REF!</definedName>
    <definedName name="COLUM98PESOS">#REF!</definedName>
    <definedName name="COLUM98PIB" localSheetId="3">#REF!</definedName>
    <definedName name="COLUM98PIB" localSheetId="4">#REF!</definedName>
    <definedName name="COLUM98PIB" localSheetId="5">#REF!</definedName>
    <definedName name="COLUM98PIB" localSheetId="6">#REF!</definedName>
    <definedName name="COLUM98PIB" localSheetId="7">#REF!</definedName>
    <definedName name="COLUM98PIB" localSheetId="8">#REF!</definedName>
    <definedName name="COLUM98PIB" localSheetId="9">#REF!</definedName>
    <definedName name="COLUM98PIB" localSheetId="10">#REF!</definedName>
    <definedName name="COLUM98PIB" localSheetId="11">#REF!</definedName>
    <definedName name="COLUM98PIB" localSheetId="12">#REF!</definedName>
    <definedName name="COLUM98PIB" localSheetId="13">#REF!</definedName>
    <definedName name="COLUM98PIB" localSheetId="14">#REF!</definedName>
    <definedName name="COLUM98PIB" localSheetId="19">#REF!</definedName>
    <definedName name="COLUM98PIB">#REF!</definedName>
    <definedName name="COLUM99PESOS" localSheetId="3">#REF!</definedName>
    <definedName name="COLUM99PESOS" localSheetId="4">#REF!</definedName>
    <definedName name="COLUM99PESOS" localSheetId="5">#REF!</definedName>
    <definedName name="COLUM99PESOS" localSheetId="6">#REF!</definedName>
    <definedName name="COLUM99PESOS" localSheetId="7">#REF!</definedName>
    <definedName name="COLUM99PESOS" localSheetId="8">#REF!</definedName>
    <definedName name="COLUM99PESOS" localSheetId="9">#REF!</definedName>
    <definedName name="COLUM99PESOS" localSheetId="10">#REF!</definedName>
    <definedName name="COLUM99PESOS" localSheetId="11">#REF!</definedName>
    <definedName name="COLUM99PESOS" localSheetId="12">#REF!</definedName>
    <definedName name="COLUM99PESOS" localSheetId="13">#REF!</definedName>
    <definedName name="COLUM99PESOS" localSheetId="14">#REF!</definedName>
    <definedName name="COLUM99PESOS" localSheetId="19">#REF!</definedName>
    <definedName name="COLUM99PESOS">#REF!</definedName>
    <definedName name="COLUM99PIB" localSheetId="3">#REF!</definedName>
    <definedName name="COLUM99PIB" localSheetId="4">#REF!</definedName>
    <definedName name="COLUM99PIB" localSheetId="5">#REF!</definedName>
    <definedName name="COLUM99PIB" localSheetId="6">#REF!</definedName>
    <definedName name="COLUM99PIB" localSheetId="7">#REF!</definedName>
    <definedName name="COLUM99PIB" localSheetId="8">#REF!</definedName>
    <definedName name="COLUM99PIB" localSheetId="9">#REF!</definedName>
    <definedName name="COLUM99PIB" localSheetId="10">#REF!</definedName>
    <definedName name="COLUM99PIB" localSheetId="11">#REF!</definedName>
    <definedName name="COLUM99PIB" localSheetId="12">#REF!</definedName>
    <definedName name="COLUM99PIB" localSheetId="13">#REF!</definedName>
    <definedName name="COLUM99PIB" localSheetId="14">#REF!</definedName>
    <definedName name="COLUM99PIB" localSheetId="19">#REF!</definedName>
    <definedName name="COLUM99PIB">#REF!</definedName>
    <definedName name="COMPOSICION_DEL_PRESUPUESTO_DE_RENTAS_DE_LA_NACION">#REF!</definedName>
    <definedName name="CONCENTRACIONESPROPIOS" hidden="1">{"empresa",#N/A,FALSE,"xEMPRESA"}</definedName>
    <definedName name="Confis" localSheetId="3">#REF!</definedName>
    <definedName name="Confis" localSheetId="4">#REF!</definedName>
    <definedName name="Confis" localSheetId="5">#REF!</definedName>
    <definedName name="Confis" localSheetId="6">#REF!</definedName>
    <definedName name="Confis" localSheetId="7">#REF!</definedName>
    <definedName name="Confis" localSheetId="8">#REF!</definedName>
    <definedName name="Confis" localSheetId="9">#REF!</definedName>
    <definedName name="Confis" localSheetId="10">#REF!</definedName>
    <definedName name="Confis" localSheetId="11">#REF!</definedName>
    <definedName name="Confis" localSheetId="12">#REF!</definedName>
    <definedName name="Confis" localSheetId="13">#REF!</definedName>
    <definedName name="Confis" localSheetId="14">#REF!</definedName>
    <definedName name="Confis" localSheetId="20">#REF!</definedName>
    <definedName name="Confis" localSheetId="19">#REF!</definedName>
    <definedName name="Confis">#REF!</definedName>
    <definedName name="CONSEJOMINISTROSI">#REF!</definedName>
    <definedName name="consol" localSheetId="3">#REF!</definedName>
    <definedName name="consol" localSheetId="4">#REF!</definedName>
    <definedName name="consol" localSheetId="5">#REF!</definedName>
    <definedName name="consol" localSheetId="6">#REF!</definedName>
    <definedName name="consol" localSheetId="7">#REF!</definedName>
    <definedName name="consol" localSheetId="8">#REF!</definedName>
    <definedName name="consol" localSheetId="9">#REF!</definedName>
    <definedName name="consol" localSheetId="10">#REF!</definedName>
    <definedName name="consol" localSheetId="11">#REF!</definedName>
    <definedName name="consol" localSheetId="12">#REF!</definedName>
    <definedName name="consol" localSheetId="13">#REF!</definedName>
    <definedName name="consol" localSheetId="14">#REF!</definedName>
    <definedName name="consol" localSheetId="20">#REF!</definedName>
    <definedName name="consol" localSheetId="19">#REF!</definedName>
    <definedName name="consol">#REF!</definedName>
    <definedName name="CONSOLIDADO">#REF!</definedName>
    <definedName name="CRBLO00_" localSheetId="3">#REF!</definedName>
    <definedName name="CRBLO00_" localSheetId="4">#REF!</definedName>
    <definedName name="CRBLO00_" localSheetId="5">#REF!</definedName>
    <definedName name="CRBLO00_" localSheetId="6">#REF!</definedName>
    <definedName name="CRBLO00_" localSheetId="7">#REF!</definedName>
    <definedName name="CRBLO00_" localSheetId="8">#REF!</definedName>
    <definedName name="CRBLO00_" localSheetId="9">#REF!</definedName>
    <definedName name="CRBLO00_" localSheetId="10">#REF!</definedName>
    <definedName name="CRBLO00_" localSheetId="11">#REF!</definedName>
    <definedName name="CRBLO00_" localSheetId="12">#REF!</definedName>
    <definedName name="CRBLO00_" localSheetId="13">#REF!</definedName>
    <definedName name="CRBLO00_" localSheetId="14">#REF!</definedName>
    <definedName name="CRBLO00_" localSheetId="20">#REF!</definedName>
    <definedName name="CRBLO00_" localSheetId="19">#REF!</definedName>
    <definedName name="CRBLO00_">#REF!</definedName>
    <definedName name="CRBLO93_" localSheetId="3">#REF!</definedName>
    <definedName name="CRBLO93_" localSheetId="4">#REF!</definedName>
    <definedName name="CRBLO93_" localSheetId="5">#REF!</definedName>
    <definedName name="CRBLO93_" localSheetId="6">#REF!</definedName>
    <definedName name="CRBLO93_" localSheetId="7">#REF!</definedName>
    <definedName name="CRBLO93_" localSheetId="8">#REF!</definedName>
    <definedName name="CRBLO93_" localSheetId="9">#REF!</definedName>
    <definedName name="CRBLO93_" localSheetId="10">#REF!</definedName>
    <definedName name="CRBLO93_" localSheetId="11">#REF!</definedName>
    <definedName name="CRBLO93_" localSheetId="12">#REF!</definedName>
    <definedName name="CRBLO93_" localSheetId="13">#REF!</definedName>
    <definedName name="CRBLO93_" localSheetId="14">#REF!</definedName>
    <definedName name="CRBLO93_" localSheetId="19">#REF!</definedName>
    <definedName name="CRBLO93_">#REF!</definedName>
    <definedName name="CRBLO94_" localSheetId="3">#REF!</definedName>
    <definedName name="CRBLO94_" localSheetId="4">#REF!</definedName>
    <definedName name="CRBLO94_" localSheetId="5">#REF!</definedName>
    <definedName name="CRBLO94_" localSheetId="6">#REF!</definedName>
    <definedName name="CRBLO94_" localSheetId="7">#REF!</definedName>
    <definedName name="CRBLO94_" localSheetId="8">#REF!</definedName>
    <definedName name="CRBLO94_" localSheetId="9">#REF!</definedName>
    <definedName name="CRBLO94_" localSheetId="10">#REF!</definedName>
    <definedName name="CRBLO94_" localSheetId="11">#REF!</definedName>
    <definedName name="CRBLO94_" localSheetId="12">#REF!</definedName>
    <definedName name="CRBLO94_" localSheetId="13">#REF!</definedName>
    <definedName name="CRBLO94_" localSheetId="14">#REF!</definedName>
    <definedName name="CRBLO94_" localSheetId="19">#REF!</definedName>
    <definedName name="CRBLO94_">#REF!</definedName>
    <definedName name="CRBLO95_" localSheetId="3">#REF!</definedName>
    <definedName name="CRBLO95_" localSheetId="4">#REF!</definedName>
    <definedName name="CRBLO95_" localSheetId="5">#REF!</definedName>
    <definedName name="CRBLO95_" localSheetId="6">#REF!</definedName>
    <definedName name="CRBLO95_" localSheetId="7">#REF!</definedName>
    <definedName name="CRBLO95_" localSheetId="8">#REF!</definedName>
    <definedName name="CRBLO95_" localSheetId="9">#REF!</definedName>
    <definedName name="CRBLO95_" localSheetId="10">#REF!</definedName>
    <definedName name="CRBLO95_" localSheetId="11">#REF!</definedName>
    <definedName name="CRBLO95_" localSheetId="12">#REF!</definedName>
    <definedName name="CRBLO95_" localSheetId="13">#REF!</definedName>
    <definedName name="CRBLO95_" localSheetId="14">#REF!</definedName>
    <definedName name="CRBLO95_" localSheetId="19">#REF!</definedName>
    <definedName name="CRBLO95_">#REF!</definedName>
    <definedName name="CRBLO96_" localSheetId="3">#REF!</definedName>
    <definedName name="CRBLO96_" localSheetId="4">#REF!</definedName>
    <definedName name="CRBLO96_" localSheetId="5">#REF!</definedName>
    <definedName name="CRBLO96_" localSheetId="6">#REF!</definedName>
    <definedName name="CRBLO96_" localSheetId="7">#REF!</definedName>
    <definedName name="CRBLO96_" localSheetId="8">#REF!</definedName>
    <definedName name="CRBLO96_" localSheetId="9">#REF!</definedName>
    <definedName name="CRBLO96_" localSheetId="10">#REF!</definedName>
    <definedName name="CRBLO96_" localSheetId="11">#REF!</definedName>
    <definedName name="CRBLO96_" localSheetId="12">#REF!</definedName>
    <definedName name="CRBLO96_" localSheetId="13">#REF!</definedName>
    <definedName name="CRBLO96_" localSheetId="14">#REF!</definedName>
    <definedName name="CRBLO96_" localSheetId="19">#REF!</definedName>
    <definedName name="CRBLO96_">#REF!</definedName>
    <definedName name="CRBLO97_" localSheetId="3">#REF!</definedName>
    <definedName name="CRBLO97_" localSheetId="4">#REF!</definedName>
    <definedName name="CRBLO97_" localSheetId="5">#REF!</definedName>
    <definedName name="CRBLO97_" localSheetId="6">#REF!</definedName>
    <definedName name="CRBLO97_" localSheetId="7">#REF!</definedName>
    <definedName name="CRBLO97_" localSheetId="8">#REF!</definedName>
    <definedName name="CRBLO97_" localSheetId="9">#REF!</definedName>
    <definedName name="CRBLO97_" localSheetId="10">#REF!</definedName>
    <definedName name="CRBLO97_" localSheetId="11">#REF!</definedName>
    <definedName name="CRBLO97_" localSheetId="12">#REF!</definedName>
    <definedName name="CRBLO97_" localSheetId="13">#REF!</definedName>
    <definedName name="CRBLO97_" localSheetId="14">#REF!</definedName>
    <definedName name="CRBLO97_" localSheetId="19">#REF!</definedName>
    <definedName name="CRBLO97_">#REF!</definedName>
    <definedName name="CRBLO98_" localSheetId="3">#REF!</definedName>
    <definedName name="CRBLO98_" localSheetId="4">#REF!</definedName>
    <definedName name="CRBLO98_" localSheetId="5">#REF!</definedName>
    <definedName name="CRBLO98_" localSheetId="6">#REF!</definedName>
    <definedName name="CRBLO98_" localSheetId="7">#REF!</definedName>
    <definedName name="CRBLO98_" localSheetId="8">#REF!</definedName>
    <definedName name="CRBLO98_" localSheetId="9">#REF!</definedName>
    <definedName name="CRBLO98_" localSheetId="10">#REF!</definedName>
    <definedName name="CRBLO98_" localSheetId="11">#REF!</definedName>
    <definedName name="CRBLO98_" localSheetId="12">#REF!</definedName>
    <definedName name="CRBLO98_" localSheetId="13">#REF!</definedName>
    <definedName name="CRBLO98_" localSheetId="14">#REF!</definedName>
    <definedName name="CRBLO98_" localSheetId="19">#REF!</definedName>
    <definedName name="CRBLO98_">#REF!</definedName>
    <definedName name="CRBLO99_" localSheetId="3">#REF!</definedName>
    <definedName name="CRBLO99_" localSheetId="4">#REF!</definedName>
    <definedName name="CRBLO99_" localSheetId="5">#REF!</definedName>
    <definedName name="CRBLO99_" localSheetId="6">#REF!</definedName>
    <definedName name="CRBLO99_" localSheetId="7">#REF!</definedName>
    <definedName name="CRBLO99_" localSheetId="8">#REF!</definedName>
    <definedName name="CRBLO99_" localSheetId="9">#REF!</definedName>
    <definedName name="CRBLO99_" localSheetId="10">#REF!</definedName>
    <definedName name="CRBLO99_" localSheetId="11">#REF!</definedName>
    <definedName name="CRBLO99_" localSheetId="12">#REF!</definedName>
    <definedName name="CRBLO99_" localSheetId="13">#REF!</definedName>
    <definedName name="CRBLO99_" localSheetId="14">#REF!</definedName>
    <definedName name="CRBLO99_" localSheetId="19">#REF!</definedName>
    <definedName name="CRBLO99_">#REF!</definedName>
    <definedName name="CRCOMB00_" localSheetId="3">#REF!</definedName>
    <definedName name="CRCOMB00_" localSheetId="4">#REF!</definedName>
    <definedName name="CRCOMB00_" localSheetId="5">#REF!</definedName>
    <definedName name="CRCOMB00_" localSheetId="6">#REF!</definedName>
    <definedName name="CRCOMB00_" localSheetId="7">#REF!</definedName>
    <definedName name="CRCOMB00_" localSheetId="8">#REF!</definedName>
    <definedName name="CRCOMB00_" localSheetId="9">#REF!</definedName>
    <definedName name="CRCOMB00_" localSheetId="10">#REF!</definedName>
    <definedName name="CRCOMB00_" localSheetId="11">#REF!</definedName>
    <definedName name="CRCOMB00_" localSheetId="12">#REF!</definedName>
    <definedName name="CRCOMB00_" localSheetId="13">#REF!</definedName>
    <definedName name="CRCOMB00_" localSheetId="14">#REF!</definedName>
    <definedName name="CRCOMB00_" localSheetId="19">#REF!</definedName>
    <definedName name="CRCOMB00_">#REF!</definedName>
    <definedName name="CRCOMB93_" localSheetId="3">#REF!</definedName>
    <definedName name="CRCOMB93_" localSheetId="4">#REF!</definedName>
    <definedName name="CRCOMB93_" localSheetId="5">#REF!</definedName>
    <definedName name="CRCOMB93_" localSheetId="6">#REF!</definedName>
    <definedName name="CRCOMB93_" localSheetId="7">#REF!</definedName>
    <definedName name="CRCOMB93_" localSheetId="8">#REF!</definedName>
    <definedName name="CRCOMB93_" localSheetId="9">#REF!</definedName>
    <definedName name="CRCOMB93_" localSheetId="10">#REF!</definedName>
    <definedName name="CRCOMB93_" localSheetId="11">#REF!</definedName>
    <definedName name="CRCOMB93_" localSheetId="12">#REF!</definedName>
    <definedName name="CRCOMB93_" localSheetId="13">#REF!</definedName>
    <definedName name="CRCOMB93_" localSheetId="14">#REF!</definedName>
    <definedName name="CRCOMB93_" localSheetId="19">#REF!</definedName>
    <definedName name="CRCOMB93_">#REF!</definedName>
    <definedName name="CRCOMB94_" localSheetId="3">#REF!</definedName>
    <definedName name="CRCOMB94_" localSheetId="4">#REF!</definedName>
    <definedName name="CRCOMB94_" localSheetId="5">#REF!</definedName>
    <definedName name="CRCOMB94_" localSheetId="6">#REF!</definedName>
    <definedName name="CRCOMB94_" localSheetId="7">#REF!</definedName>
    <definedName name="CRCOMB94_" localSheetId="8">#REF!</definedName>
    <definedName name="CRCOMB94_" localSheetId="9">#REF!</definedName>
    <definedName name="CRCOMB94_" localSheetId="10">#REF!</definedName>
    <definedName name="CRCOMB94_" localSheetId="11">#REF!</definedName>
    <definedName name="CRCOMB94_" localSheetId="12">#REF!</definedName>
    <definedName name="CRCOMB94_" localSheetId="13">#REF!</definedName>
    <definedName name="CRCOMB94_" localSheetId="14">#REF!</definedName>
    <definedName name="CRCOMB94_" localSheetId="19">#REF!</definedName>
    <definedName name="CRCOMB94_">#REF!</definedName>
    <definedName name="CRCOMB95_" localSheetId="3">#REF!</definedName>
    <definedName name="CRCOMB95_" localSheetId="4">#REF!</definedName>
    <definedName name="CRCOMB95_" localSheetId="5">#REF!</definedName>
    <definedName name="CRCOMB95_" localSheetId="6">#REF!</definedName>
    <definedName name="CRCOMB95_" localSheetId="7">#REF!</definedName>
    <definedName name="CRCOMB95_" localSheetId="8">#REF!</definedName>
    <definedName name="CRCOMB95_" localSheetId="9">#REF!</definedName>
    <definedName name="CRCOMB95_" localSheetId="10">#REF!</definedName>
    <definedName name="CRCOMB95_" localSheetId="11">#REF!</definedName>
    <definedName name="CRCOMB95_" localSheetId="12">#REF!</definedName>
    <definedName name="CRCOMB95_" localSheetId="13">#REF!</definedName>
    <definedName name="CRCOMB95_" localSheetId="14">#REF!</definedName>
    <definedName name="CRCOMB95_" localSheetId="19">#REF!</definedName>
    <definedName name="CRCOMB95_">#REF!</definedName>
    <definedName name="CRCOMB96_" localSheetId="3">#REF!</definedName>
    <definedName name="CRCOMB96_" localSheetId="4">#REF!</definedName>
    <definedName name="CRCOMB96_" localSheetId="5">#REF!</definedName>
    <definedName name="CRCOMB96_" localSheetId="6">#REF!</definedName>
    <definedName name="CRCOMB96_" localSheetId="7">#REF!</definedName>
    <definedName name="CRCOMB96_" localSheetId="8">#REF!</definedName>
    <definedName name="CRCOMB96_" localSheetId="9">#REF!</definedName>
    <definedName name="CRCOMB96_" localSheetId="10">#REF!</definedName>
    <definedName name="CRCOMB96_" localSheetId="11">#REF!</definedName>
    <definedName name="CRCOMB96_" localSheetId="12">#REF!</definedName>
    <definedName name="CRCOMB96_" localSheetId="13">#REF!</definedName>
    <definedName name="CRCOMB96_" localSheetId="14">#REF!</definedName>
    <definedName name="CRCOMB96_" localSheetId="19">#REF!</definedName>
    <definedName name="CRCOMB96_">#REF!</definedName>
    <definedName name="CRCOMB97_" localSheetId="3">#REF!</definedName>
    <definedName name="CRCOMB97_" localSheetId="4">#REF!</definedName>
    <definedName name="CRCOMB97_" localSheetId="5">#REF!</definedName>
    <definedName name="CRCOMB97_" localSheetId="6">#REF!</definedName>
    <definedName name="CRCOMB97_" localSheetId="7">#REF!</definedName>
    <definedName name="CRCOMB97_" localSheetId="8">#REF!</definedName>
    <definedName name="CRCOMB97_" localSheetId="9">#REF!</definedName>
    <definedName name="CRCOMB97_" localSheetId="10">#REF!</definedName>
    <definedName name="CRCOMB97_" localSheetId="11">#REF!</definedName>
    <definedName name="CRCOMB97_" localSheetId="12">#REF!</definedName>
    <definedName name="CRCOMB97_" localSheetId="13">#REF!</definedName>
    <definedName name="CRCOMB97_" localSheetId="14">#REF!</definedName>
    <definedName name="CRCOMB97_" localSheetId="19">#REF!</definedName>
    <definedName name="CRCOMB97_">#REF!</definedName>
    <definedName name="CRCOMB98_" localSheetId="3">#REF!</definedName>
    <definedName name="CRCOMB98_" localSheetId="4">#REF!</definedName>
    <definedName name="CRCOMB98_" localSheetId="5">#REF!</definedName>
    <definedName name="CRCOMB98_" localSheetId="6">#REF!</definedName>
    <definedName name="CRCOMB98_" localSheetId="7">#REF!</definedName>
    <definedName name="CRCOMB98_" localSheetId="8">#REF!</definedName>
    <definedName name="CRCOMB98_" localSheetId="9">#REF!</definedName>
    <definedName name="CRCOMB98_" localSheetId="10">#REF!</definedName>
    <definedName name="CRCOMB98_" localSheetId="11">#REF!</definedName>
    <definedName name="CRCOMB98_" localSheetId="12">#REF!</definedName>
    <definedName name="CRCOMB98_" localSheetId="13">#REF!</definedName>
    <definedName name="CRCOMB98_" localSheetId="14">#REF!</definedName>
    <definedName name="CRCOMB98_" localSheetId="19">#REF!</definedName>
    <definedName name="CRCOMB98_">#REF!</definedName>
    <definedName name="CRCOMB99_" localSheetId="3">#REF!</definedName>
    <definedName name="CRCOMB99_" localSheetId="4">#REF!</definedName>
    <definedName name="CRCOMB99_" localSheetId="5">#REF!</definedName>
    <definedName name="CRCOMB99_" localSheetId="6">#REF!</definedName>
    <definedName name="CRCOMB99_" localSheetId="7">#REF!</definedName>
    <definedName name="CRCOMB99_" localSheetId="8">#REF!</definedName>
    <definedName name="CRCOMB99_" localSheetId="9">#REF!</definedName>
    <definedName name="CRCOMB99_" localSheetId="10">#REF!</definedName>
    <definedName name="CRCOMB99_" localSheetId="11">#REF!</definedName>
    <definedName name="CRCOMB99_" localSheetId="12">#REF!</definedName>
    <definedName name="CRCOMB99_" localSheetId="13">#REF!</definedName>
    <definedName name="CRCOMB99_" localSheetId="14">#REF!</definedName>
    <definedName name="CRCOMB99_" localSheetId="19">#REF!</definedName>
    <definedName name="CRCOMB99_">#REF!</definedName>
    <definedName name="CRDEM00_" localSheetId="3">#REF!</definedName>
    <definedName name="CRDEM00_" localSheetId="4">#REF!</definedName>
    <definedName name="CRDEM00_" localSheetId="5">#REF!</definedName>
    <definedName name="CRDEM00_" localSheetId="6">#REF!</definedName>
    <definedName name="CRDEM00_" localSheetId="7">#REF!</definedName>
    <definedName name="CRDEM00_" localSheetId="8">#REF!</definedName>
    <definedName name="CRDEM00_" localSheetId="9">#REF!</definedName>
    <definedName name="CRDEM00_" localSheetId="10">#REF!</definedName>
    <definedName name="CRDEM00_" localSheetId="11">#REF!</definedName>
    <definedName name="CRDEM00_" localSheetId="12">#REF!</definedName>
    <definedName name="CRDEM00_" localSheetId="13">#REF!</definedName>
    <definedName name="CRDEM00_" localSheetId="14">#REF!</definedName>
    <definedName name="CRDEM00_" localSheetId="19">#REF!</definedName>
    <definedName name="CRDEM00_">#REF!</definedName>
    <definedName name="CRDEM93_" localSheetId="3">#REF!</definedName>
    <definedName name="CRDEM93_" localSheetId="4">#REF!</definedName>
    <definedName name="CRDEM93_" localSheetId="5">#REF!</definedName>
    <definedName name="CRDEM93_" localSheetId="6">#REF!</definedName>
    <definedName name="CRDEM93_" localSheetId="7">#REF!</definedName>
    <definedName name="CRDEM93_" localSheetId="8">#REF!</definedName>
    <definedName name="CRDEM93_" localSheetId="9">#REF!</definedName>
    <definedName name="CRDEM93_" localSheetId="10">#REF!</definedName>
    <definedName name="CRDEM93_" localSheetId="11">#REF!</definedName>
    <definedName name="CRDEM93_" localSheetId="12">#REF!</definedName>
    <definedName name="CRDEM93_" localSheetId="13">#REF!</definedName>
    <definedName name="CRDEM93_" localSheetId="14">#REF!</definedName>
    <definedName name="CRDEM93_" localSheetId="19">#REF!</definedName>
    <definedName name="CRDEM93_">#REF!</definedName>
    <definedName name="CRDEM94_" localSheetId="3">#REF!</definedName>
    <definedName name="CRDEM94_" localSheetId="4">#REF!</definedName>
    <definedName name="CRDEM94_" localSheetId="5">#REF!</definedName>
    <definedName name="CRDEM94_" localSheetId="6">#REF!</definedName>
    <definedName name="CRDEM94_" localSheetId="7">#REF!</definedName>
    <definedName name="CRDEM94_" localSheetId="8">#REF!</definedName>
    <definedName name="CRDEM94_" localSheetId="9">#REF!</definedName>
    <definedName name="CRDEM94_" localSheetId="10">#REF!</definedName>
    <definedName name="CRDEM94_" localSheetId="11">#REF!</definedName>
    <definedName name="CRDEM94_" localSheetId="12">#REF!</definedName>
    <definedName name="CRDEM94_" localSheetId="13">#REF!</definedName>
    <definedName name="CRDEM94_" localSheetId="14">#REF!</definedName>
    <definedName name="CRDEM94_" localSheetId="19">#REF!</definedName>
    <definedName name="CRDEM94_">#REF!</definedName>
    <definedName name="CRDEM95_" localSheetId="3">#REF!</definedName>
    <definedName name="CRDEM95_" localSheetId="4">#REF!</definedName>
    <definedName name="CRDEM95_" localSheetId="5">#REF!</definedName>
    <definedName name="CRDEM95_" localSheetId="6">#REF!</definedName>
    <definedName name="CRDEM95_" localSheetId="7">#REF!</definedName>
    <definedName name="CRDEM95_" localSheetId="8">#REF!</definedName>
    <definedName name="CRDEM95_" localSheetId="9">#REF!</definedName>
    <definedName name="CRDEM95_" localSheetId="10">#REF!</definedName>
    <definedName name="CRDEM95_" localSheetId="11">#REF!</definedName>
    <definedName name="CRDEM95_" localSheetId="12">#REF!</definedName>
    <definedName name="CRDEM95_" localSheetId="13">#REF!</definedName>
    <definedName name="CRDEM95_" localSheetId="14">#REF!</definedName>
    <definedName name="CRDEM95_" localSheetId="19">#REF!</definedName>
    <definedName name="CRDEM95_">#REF!</definedName>
    <definedName name="CRDEM96_" localSheetId="3">#REF!</definedName>
    <definedName name="CRDEM96_" localSheetId="4">#REF!</definedName>
    <definedName name="CRDEM96_" localSheetId="5">#REF!</definedName>
    <definedName name="CRDEM96_" localSheetId="6">#REF!</definedName>
    <definedName name="CRDEM96_" localSheetId="7">#REF!</definedName>
    <definedName name="CRDEM96_" localSheetId="8">#REF!</definedName>
    <definedName name="CRDEM96_" localSheetId="9">#REF!</definedName>
    <definedName name="CRDEM96_" localSheetId="10">#REF!</definedName>
    <definedName name="CRDEM96_" localSheetId="11">#REF!</definedName>
    <definedName name="CRDEM96_" localSheetId="12">#REF!</definedName>
    <definedName name="CRDEM96_" localSheetId="13">#REF!</definedName>
    <definedName name="CRDEM96_" localSheetId="14">#REF!</definedName>
    <definedName name="CRDEM96_" localSheetId="19">#REF!</definedName>
    <definedName name="CRDEM96_">#REF!</definedName>
    <definedName name="CRDEM97_" localSheetId="3">#REF!</definedName>
    <definedName name="CRDEM97_" localSheetId="4">#REF!</definedName>
    <definedName name="CRDEM97_" localSheetId="5">#REF!</definedName>
    <definedName name="CRDEM97_" localSheetId="6">#REF!</definedName>
    <definedName name="CRDEM97_" localSheetId="7">#REF!</definedName>
    <definedName name="CRDEM97_" localSheetId="8">#REF!</definedName>
    <definedName name="CRDEM97_" localSheetId="9">#REF!</definedName>
    <definedName name="CRDEM97_" localSheetId="10">#REF!</definedName>
    <definedName name="CRDEM97_" localSheetId="11">#REF!</definedName>
    <definedName name="CRDEM97_" localSheetId="12">#REF!</definedName>
    <definedName name="CRDEM97_" localSheetId="13">#REF!</definedName>
    <definedName name="CRDEM97_" localSheetId="14">#REF!</definedName>
    <definedName name="CRDEM97_" localSheetId="19">#REF!</definedName>
    <definedName name="CRDEM97_">#REF!</definedName>
    <definedName name="CRDEM98_" localSheetId="3">#REF!</definedName>
    <definedName name="CRDEM98_" localSheetId="4">#REF!</definedName>
    <definedName name="CRDEM98_" localSheetId="5">#REF!</definedName>
    <definedName name="CRDEM98_" localSheetId="6">#REF!</definedName>
    <definedName name="CRDEM98_" localSheetId="7">#REF!</definedName>
    <definedName name="CRDEM98_" localSheetId="8">#REF!</definedName>
    <definedName name="CRDEM98_" localSheetId="9">#REF!</definedName>
    <definedName name="CRDEM98_" localSheetId="10">#REF!</definedName>
    <definedName name="CRDEM98_" localSheetId="11">#REF!</definedName>
    <definedName name="CRDEM98_" localSheetId="12">#REF!</definedName>
    <definedName name="CRDEM98_" localSheetId="13">#REF!</definedName>
    <definedName name="CRDEM98_" localSheetId="14">#REF!</definedName>
    <definedName name="CRDEM98_" localSheetId="19">#REF!</definedName>
    <definedName name="CRDEM98_">#REF!</definedName>
    <definedName name="CRDEM99_" localSheetId="3">#REF!</definedName>
    <definedName name="CRDEM99_" localSheetId="4">#REF!</definedName>
    <definedName name="CRDEM99_" localSheetId="5">#REF!</definedName>
    <definedName name="CRDEM99_" localSheetId="6">#REF!</definedName>
    <definedName name="CRDEM99_" localSheetId="7">#REF!</definedName>
    <definedName name="CRDEM99_" localSheetId="8">#REF!</definedName>
    <definedName name="CRDEM99_" localSheetId="9">#REF!</definedName>
    <definedName name="CRDEM99_" localSheetId="10">#REF!</definedName>
    <definedName name="CRDEM99_" localSheetId="11">#REF!</definedName>
    <definedName name="CRDEM99_" localSheetId="12">#REF!</definedName>
    <definedName name="CRDEM99_" localSheetId="13">#REF!</definedName>
    <definedName name="CRDEM99_" localSheetId="14">#REF!</definedName>
    <definedName name="CRDEM99_" localSheetId="19">#REF!</definedName>
    <definedName name="CRDEM99_">#REF!</definedName>
    <definedName name="CREUF00_" localSheetId="3">#REF!</definedName>
    <definedName name="CREUF00_" localSheetId="4">#REF!</definedName>
    <definedName name="CREUF00_" localSheetId="5">#REF!</definedName>
    <definedName name="CREUF00_" localSheetId="6">#REF!</definedName>
    <definedName name="CREUF00_" localSheetId="7">#REF!</definedName>
    <definedName name="CREUF00_" localSheetId="8">#REF!</definedName>
    <definedName name="CREUF00_" localSheetId="9">#REF!</definedName>
    <definedName name="CREUF00_" localSheetId="10">#REF!</definedName>
    <definedName name="CREUF00_" localSheetId="11">#REF!</definedName>
    <definedName name="CREUF00_" localSheetId="12">#REF!</definedName>
    <definedName name="CREUF00_" localSheetId="13">#REF!</definedName>
    <definedName name="CREUF00_" localSheetId="14">#REF!</definedName>
    <definedName name="CREUF00_" localSheetId="19">#REF!</definedName>
    <definedName name="CREUF00_">#REF!</definedName>
    <definedName name="CREUF93_" localSheetId="3">#REF!</definedName>
    <definedName name="CREUF93_" localSheetId="4">#REF!</definedName>
    <definedName name="CREUF93_" localSheetId="5">#REF!</definedName>
    <definedName name="CREUF93_" localSheetId="6">#REF!</definedName>
    <definedName name="CREUF93_" localSheetId="7">#REF!</definedName>
    <definedName name="CREUF93_" localSheetId="8">#REF!</definedName>
    <definedName name="CREUF93_" localSheetId="9">#REF!</definedName>
    <definedName name="CREUF93_" localSheetId="10">#REF!</definedName>
    <definedName name="CREUF93_" localSheetId="11">#REF!</definedName>
    <definedName name="CREUF93_" localSheetId="12">#REF!</definedName>
    <definedName name="CREUF93_" localSheetId="13">#REF!</definedName>
    <definedName name="CREUF93_" localSheetId="14">#REF!</definedName>
    <definedName name="CREUF93_" localSheetId="19">#REF!</definedName>
    <definedName name="CREUF93_">#REF!</definedName>
    <definedName name="CREUF94_" localSheetId="3">#REF!</definedName>
    <definedName name="CREUF94_" localSheetId="4">#REF!</definedName>
    <definedName name="CREUF94_" localSheetId="5">#REF!</definedName>
    <definedName name="CREUF94_" localSheetId="6">#REF!</definedName>
    <definedName name="CREUF94_" localSheetId="7">#REF!</definedName>
    <definedName name="CREUF94_" localSheetId="8">#REF!</definedName>
    <definedName name="CREUF94_" localSheetId="9">#REF!</definedName>
    <definedName name="CREUF94_" localSheetId="10">#REF!</definedName>
    <definedName name="CREUF94_" localSheetId="11">#REF!</definedName>
    <definedName name="CREUF94_" localSheetId="12">#REF!</definedName>
    <definedName name="CREUF94_" localSheetId="13">#REF!</definedName>
    <definedName name="CREUF94_" localSheetId="14">#REF!</definedName>
    <definedName name="CREUF94_" localSheetId="19">#REF!</definedName>
    <definedName name="CREUF94_">#REF!</definedName>
    <definedName name="CREUF95_" localSheetId="3">#REF!</definedName>
    <definedName name="CREUF95_" localSheetId="4">#REF!</definedName>
    <definedName name="CREUF95_" localSheetId="5">#REF!</definedName>
    <definedName name="CREUF95_" localSheetId="6">#REF!</definedName>
    <definedName name="CREUF95_" localSheetId="7">#REF!</definedName>
    <definedName name="CREUF95_" localSheetId="8">#REF!</definedName>
    <definedName name="CREUF95_" localSheetId="9">#REF!</definedName>
    <definedName name="CREUF95_" localSheetId="10">#REF!</definedName>
    <definedName name="CREUF95_" localSheetId="11">#REF!</definedName>
    <definedName name="CREUF95_" localSheetId="12">#REF!</definedName>
    <definedName name="CREUF95_" localSheetId="13">#REF!</definedName>
    <definedName name="CREUF95_" localSheetId="14">#REF!</definedName>
    <definedName name="CREUF95_" localSheetId="19">#REF!</definedName>
    <definedName name="CREUF95_">#REF!</definedName>
    <definedName name="CREUF96_" localSheetId="3">#REF!</definedName>
    <definedName name="CREUF96_" localSheetId="4">#REF!</definedName>
    <definedName name="CREUF96_" localSheetId="5">#REF!</definedName>
    <definedName name="CREUF96_" localSheetId="6">#REF!</definedName>
    <definedName name="CREUF96_" localSheetId="7">#REF!</definedName>
    <definedName name="CREUF96_" localSheetId="8">#REF!</definedName>
    <definedName name="CREUF96_" localSheetId="9">#REF!</definedName>
    <definedName name="CREUF96_" localSheetId="10">#REF!</definedName>
    <definedName name="CREUF96_" localSheetId="11">#REF!</definedName>
    <definedName name="CREUF96_" localSheetId="12">#REF!</definedName>
    <definedName name="CREUF96_" localSheetId="13">#REF!</definedName>
    <definedName name="CREUF96_" localSheetId="14">#REF!</definedName>
    <definedName name="CREUF96_" localSheetId="19">#REF!</definedName>
    <definedName name="CREUF96_">#REF!</definedName>
    <definedName name="CREUF97_" localSheetId="3">#REF!</definedName>
    <definedName name="CREUF97_" localSheetId="4">#REF!</definedName>
    <definedName name="CREUF97_" localSheetId="5">#REF!</definedName>
    <definedName name="CREUF97_" localSheetId="6">#REF!</definedName>
    <definedName name="CREUF97_" localSheetId="7">#REF!</definedName>
    <definedName name="CREUF97_" localSheetId="8">#REF!</definedName>
    <definedName name="CREUF97_" localSheetId="9">#REF!</definedName>
    <definedName name="CREUF97_" localSheetId="10">#REF!</definedName>
    <definedName name="CREUF97_" localSheetId="11">#REF!</definedName>
    <definedName name="CREUF97_" localSheetId="12">#REF!</definedName>
    <definedName name="CREUF97_" localSheetId="13">#REF!</definedName>
    <definedName name="CREUF97_" localSheetId="14">#REF!</definedName>
    <definedName name="CREUF97_" localSheetId="19">#REF!</definedName>
    <definedName name="CREUF97_">#REF!</definedName>
    <definedName name="CREUF98_" localSheetId="3">#REF!</definedName>
    <definedName name="CREUF98_" localSheetId="4">#REF!</definedName>
    <definedName name="CREUF98_" localSheetId="5">#REF!</definedName>
    <definedName name="CREUF98_" localSheetId="6">#REF!</definedName>
    <definedName name="CREUF98_" localSheetId="7">#REF!</definedName>
    <definedName name="CREUF98_" localSheetId="8">#REF!</definedName>
    <definedName name="CREUF98_" localSheetId="9">#REF!</definedName>
    <definedName name="CREUF98_" localSheetId="10">#REF!</definedName>
    <definedName name="CREUF98_" localSheetId="11">#REF!</definedName>
    <definedName name="CREUF98_" localSheetId="12">#REF!</definedName>
    <definedName name="CREUF98_" localSheetId="13">#REF!</definedName>
    <definedName name="CREUF98_" localSheetId="14">#REF!</definedName>
    <definedName name="CREUF98_" localSheetId="19">#REF!</definedName>
    <definedName name="CREUF98_">#REF!</definedName>
    <definedName name="CREUF99_" localSheetId="3">#REF!</definedName>
    <definedName name="CREUF99_" localSheetId="4">#REF!</definedName>
    <definedName name="CREUF99_" localSheetId="5">#REF!</definedName>
    <definedName name="CREUF99_" localSheetId="6">#REF!</definedName>
    <definedName name="CREUF99_" localSheetId="7">#REF!</definedName>
    <definedName name="CREUF99_" localSheetId="8">#REF!</definedName>
    <definedName name="CREUF99_" localSheetId="9">#REF!</definedName>
    <definedName name="CREUF99_" localSheetId="10">#REF!</definedName>
    <definedName name="CREUF99_" localSheetId="11">#REF!</definedName>
    <definedName name="CREUF99_" localSheetId="12">#REF!</definedName>
    <definedName name="CREUF99_" localSheetId="13">#REF!</definedName>
    <definedName name="CREUF99_" localSheetId="14">#REF!</definedName>
    <definedName name="CREUF99_" localSheetId="19">#REF!</definedName>
    <definedName name="CREUF99_">#REF!</definedName>
    <definedName name="cruce" localSheetId="3">#REF!</definedName>
    <definedName name="cruce" localSheetId="4">#REF!</definedName>
    <definedName name="cruce" localSheetId="5">#REF!</definedName>
    <definedName name="cruce" localSheetId="6">#REF!</definedName>
    <definedName name="cruce" localSheetId="7">#REF!</definedName>
    <definedName name="cruce" localSheetId="8">#REF!</definedName>
    <definedName name="cruce" localSheetId="9">#REF!</definedName>
    <definedName name="cruce" localSheetId="10">#REF!</definedName>
    <definedName name="cruce" localSheetId="11">#REF!</definedName>
    <definedName name="cruce" localSheetId="12">#REF!</definedName>
    <definedName name="cruce" localSheetId="13">#REF!</definedName>
    <definedName name="cruce" localSheetId="14">#REF!</definedName>
    <definedName name="cruce" localSheetId="19">#REF!</definedName>
    <definedName name="cruce">#REF!</definedName>
    <definedName name="CRUCE2" localSheetId="3">#REF!</definedName>
    <definedName name="CRUCE2" localSheetId="4">#REF!</definedName>
    <definedName name="CRUCE2" localSheetId="5">#REF!</definedName>
    <definedName name="CRUCE2" localSheetId="6">#REF!</definedName>
    <definedName name="CRUCE2" localSheetId="7">#REF!</definedName>
    <definedName name="CRUCE2" localSheetId="8">#REF!</definedName>
    <definedName name="CRUCE2" localSheetId="9">#REF!</definedName>
    <definedName name="CRUCE2" localSheetId="10">#REF!</definedName>
    <definedName name="CRUCE2" localSheetId="11">#REF!</definedName>
    <definedName name="CRUCE2" localSheetId="12">#REF!</definedName>
    <definedName name="CRUCE2" localSheetId="13">#REF!</definedName>
    <definedName name="CRUCE2" localSheetId="14">#REF!</definedName>
    <definedName name="CRUCE2" localSheetId="19">#REF!</definedName>
    <definedName name="CRUCE2">#REF!</definedName>
    <definedName name="CRUCE3" localSheetId="3">#REF!</definedName>
    <definedName name="CRUCE3" localSheetId="4">#REF!</definedName>
    <definedName name="CRUCE3" localSheetId="5">#REF!</definedName>
    <definedName name="CRUCE3" localSheetId="6">#REF!</definedName>
    <definedName name="CRUCE3" localSheetId="7">#REF!</definedName>
    <definedName name="CRUCE3" localSheetId="8">#REF!</definedName>
    <definedName name="CRUCE3" localSheetId="9">#REF!</definedName>
    <definedName name="CRUCE3" localSheetId="10">#REF!</definedName>
    <definedName name="CRUCE3" localSheetId="11">#REF!</definedName>
    <definedName name="CRUCE3" localSheetId="12">#REF!</definedName>
    <definedName name="CRUCE3" localSheetId="13">#REF!</definedName>
    <definedName name="CRUCE3" localSheetId="14">#REF!</definedName>
    <definedName name="CRUCE3" localSheetId="19">#REF!</definedName>
    <definedName name="CRUCE3">#REF!</definedName>
    <definedName name="CUA" localSheetId="3">#REF!</definedName>
    <definedName name="CUA" localSheetId="4">#REF!</definedName>
    <definedName name="CUA" localSheetId="5">#REF!</definedName>
    <definedName name="CUA" localSheetId="6">#REF!</definedName>
    <definedName name="CUA" localSheetId="7">#REF!</definedName>
    <definedName name="CUA" localSheetId="8">#REF!</definedName>
    <definedName name="CUA" localSheetId="9">#REF!</definedName>
    <definedName name="CUA" localSheetId="10">#REF!</definedName>
    <definedName name="CUA" localSheetId="11">#REF!</definedName>
    <definedName name="CUA" localSheetId="12">#REF!</definedName>
    <definedName name="CUA" localSheetId="13">#REF!</definedName>
    <definedName name="CUA" localSheetId="14">#REF!</definedName>
    <definedName name="CUA" localSheetId="19">#REF!</definedName>
    <definedName name="CUA">#REF!</definedName>
    <definedName name="CUA18A" localSheetId="20" hidden="1">{"trimestre",#N/A,FALSE,"TRIMESTRE";"empresa",#N/A,FALSE,"xEMPRESA";"eaab",#N/A,FALSE,"EAAB";"epma",#N/A,FALSE,"EPMA";"emca",#N/A,FALSE,"EMCA"}</definedName>
    <definedName name="CUA18A" localSheetId="19" hidden="1">{"trimestre",#N/A,FALSE,"TRIMESTRE";"empresa",#N/A,FALSE,"xEMPRESA";"eaab",#N/A,FALSE,"EAAB";"epma",#N/A,FALSE,"EPMA";"emca",#N/A,FALSE,"EMCA"}</definedName>
    <definedName name="CUA18A" hidden="1">{"trimestre",#N/A,FALSE,"TRIMESTRE";"empresa",#N/A,FALSE,"xEMPRESA";"eaab",#N/A,FALSE,"EAAB";"epma",#N/A,FALSE,"EPMA";"emca",#N/A,FALSE,"EMCA"}</definedName>
    <definedName name="Cua1a" localSheetId="3">#REF!</definedName>
    <definedName name="Cua1a" localSheetId="4">#REF!</definedName>
    <definedName name="Cua1a" localSheetId="5">#REF!</definedName>
    <definedName name="Cua1a" localSheetId="6">#REF!</definedName>
    <definedName name="Cua1a" localSheetId="7">#REF!</definedName>
    <definedName name="Cua1a" localSheetId="8">#REF!</definedName>
    <definedName name="Cua1a" localSheetId="9">#REF!</definedName>
    <definedName name="Cua1a" localSheetId="10">#REF!</definedName>
    <definedName name="Cua1a" localSheetId="11">#REF!</definedName>
    <definedName name="Cua1a" localSheetId="12">#REF!</definedName>
    <definedName name="Cua1a" localSheetId="13">#REF!</definedName>
    <definedName name="Cua1a" localSheetId="14">#REF!</definedName>
    <definedName name="Cua1a" localSheetId="19">#REF!</definedName>
    <definedName name="Cua1a">#REF!</definedName>
    <definedName name="Cuadro_2b1">#REF!</definedName>
    <definedName name="Cuadro_de_Gasolina">#REF!</definedName>
    <definedName name="CUADRO_No._1" localSheetId="3">#REF!</definedName>
    <definedName name="CUADRO_No._1" localSheetId="4">#REF!</definedName>
    <definedName name="CUADRO_No._1" localSheetId="5">#REF!</definedName>
    <definedName name="CUADRO_No._1" localSheetId="6">#REF!</definedName>
    <definedName name="CUADRO_No._1" localSheetId="7">#REF!</definedName>
    <definedName name="CUADRO_No._1" localSheetId="8">#REF!</definedName>
    <definedName name="CUADRO_No._1" localSheetId="9">#REF!</definedName>
    <definedName name="CUADRO_No._1" localSheetId="10">#REF!</definedName>
    <definedName name="CUADRO_No._1" localSheetId="11">#REF!</definedName>
    <definedName name="CUADRO_No._1" localSheetId="12">#REF!</definedName>
    <definedName name="CUADRO_No._1" localSheetId="13">#REF!</definedName>
    <definedName name="CUADRO_No._1" localSheetId="14">#REF!</definedName>
    <definedName name="CUADRO_No._1" localSheetId="20">#REF!</definedName>
    <definedName name="CUADRO_No._1" localSheetId="19">#REF!</definedName>
    <definedName name="CUADRO_No._1">#REF!</definedName>
    <definedName name="CUADRO_No._10" localSheetId="3">#REF!</definedName>
    <definedName name="CUADRO_No._10" localSheetId="4">#REF!</definedName>
    <definedName name="CUADRO_No._10" localSheetId="5">#REF!</definedName>
    <definedName name="CUADRO_No._10" localSheetId="6">#REF!</definedName>
    <definedName name="CUADRO_No._10" localSheetId="7">#REF!</definedName>
    <definedName name="CUADRO_No._10" localSheetId="8">#REF!</definedName>
    <definedName name="CUADRO_No._10" localSheetId="9">#REF!</definedName>
    <definedName name="CUADRO_No._10" localSheetId="10">#REF!</definedName>
    <definedName name="CUADRO_No._10" localSheetId="11">#REF!</definedName>
    <definedName name="CUADRO_No._10" localSheetId="12">#REF!</definedName>
    <definedName name="CUADRO_No._10" localSheetId="13">#REF!</definedName>
    <definedName name="CUADRO_No._10" localSheetId="14">#REF!</definedName>
    <definedName name="CUADRO_No._10" localSheetId="20">#REF!</definedName>
    <definedName name="CUADRO_No._10" localSheetId="19">#REF!</definedName>
    <definedName name="CUADRO_No._10">#REF!</definedName>
    <definedName name="CUADRO_No._12" localSheetId="3">#REF!</definedName>
    <definedName name="CUADRO_No._12" localSheetId="4">#REF!</definedName>
    <definedName name="CUADRO_No._12" localSheetId="5">#REF!</definedName>
    <definedName name="CUADRO_No._12" localSheetId="6">#REF!</definedName>
    <definedName name="CUADRO_No._12" localSheetId="7">#REF!</definedName>
    <definedName name="CUADRO_No._12" localSheetId="8">#REF!</definedName>
    <definedName name="CUADRO_No._12" localSheetId="9">#REF!</definedName>
    <definedName name="CUADRO_No._12" localSheetId="10">#REF!</definedName>
    <definedName name="CUADRO_No._12" localSheetId="11">#REF!</definedName>
    <definedName name="CUADRO_No._12" localSheetId="12">#REF!</definedName>
    <definedName name="CUADRO_No._12" localSheetId="13">#REF!</definedName>
    <definedName name="CUADRO_No._12" localSheetId="14">#REF!</definedName>
    <definedName name="CUADRO_No._12" localSheetId="19">#REF!</definedName>
    <definedName name="CUADRO_No._12">#REF!</definedName>
    <definedName name="CUADRO_No._13" localSheetId="3">#REF!</definedName>
    <definedName name="CUADRO_No._13" localSheetId="4">#REF!</definedName>
    <definedName name="CUADRO_No._13" localSheetId="5">#REF!</definedName>
    <definedName name="CUADRO_No._13" localSheetId="6">#REF!</definedName>
    <definedName name="CUADRO_No._13" localSheetId="7">#REF!</definedName>
    <definedName name="CUADRO_No._13" localSheetId="8">#REF!</definedName>
    <definedName name="CUADRO_No._13" localSheetId="9">#REF!</definedName>
    <definedName name="CUADRO_No._13" localSheetId="10">#REF!</definedName>
    <definedName name="CUADRO_No._13" localSheetId="11">#REF!</definedName>
    <definedName name="CUADRO_No._13" localSheetId="12">#REF!</definedName>
    <definedName name="CUADRO_No._13" localSheetId="13">#REF!</definedName>
    <definedName name="CUADRO_No._13" localSheetId="14">#REF!</definedName>
    <definedName name="CUADRO_No._13" localSheetId="19">#REF!</definedName>
    <definedName name="CUADRO_No._13">#REF!</definedName>
    <definedName name="Cuadro_No._1a">#REF!</definedName>
    <definedName name="Cuadro_No._1b">#REF!</definedName>
    <definedName name="Cuadro_No._1C">#REF!</definedName>
    <definedName name="CUADRO_No._2" localSheetId="3">#REF!</definedName>
    <definedName name="CUADRO_No._2" localSheetId="4">#REF!</definedName>
    <definedName name="CUADRO_No._2" localSheetId="5">#REF!</definedName>
    <definedName name="CUADRO_No._2" localSheetId="6">#REF!</definedName>
    <definedName name="CUADRO_No._2" localSheetId="7">#REF!</definedName>
    <definedName name="CUADRO_No._2" localSheetId="8">#REF!</definedName>
    <definedName name="CUADRO_No._2" localSheetId="9">#REF!</definedName>
    <definedName name="CUADRO_No._2" localSheetId="10">#REF!</definedName>
    <definedName name="CUADRO_No._2" localSheetId="11">#REF!</definedName>
    <definedName name="CUADRO_No._2" localSheetId="12">#REF!</definedName>
    <definedName name="CUADRO_No._2" localSheetId="13">#REF!</definedName>
    <definedName name="CUADRO_No._2" localSheetId="14">#REF!</definedName>
    <definedName name="CUADRO_No._2" localSheetId="20">#REF!</definedName>
    <definedName name="CUADRO_No._2" localSheetId="19">#REF!</definedName>
    <definedName name="CUADRO_No._2">#REF!</definedName>
    <definedName name="CUADRO_No._3" localSheetId="3">#REF!</definedName>
    <definedName name="CUADRO_No._3" localSheetId="4">#REF!</definedName>
    <definedName name="CUADRO_No._3" localSheetId="5">#REF!</definedName>
    <definedName name="CUADRO_No._3" localSheetId="6">#REF!</definedName>
    <definedName name="CUADRO_No._3" localSheetId="7">#REF!</definedName>
    <definedName name="CUADRO_No._3" localSheetId="8">#REF!</definedName>
    <definedName name="CUADRO_No._3" localSheetId="9">#REF!</definedName>
    <definedName name="CUADRO_No._3" localSheetId="10">#REF!</definedName>
    <definedName name="CUADRO_No._3" localSheetId="11">#REF!</definedName>
    <definedName name="CUADRO_No._3" localSheetId="12">#REF!</definedName>
    <definedName name="CUADRO_No._3" localSheetId="13">#REF!</definedName>
    <definedName name="CUADRO_No._3" localSheetId="14">#REF!</definedName>
    <definedName name="CUADRO_No._3" localSheetId="20">#REF!</definedName>
    <definedName name="CUADRO_No._3" localSheetId="19">#REF!</definedName>
    <definedName name="CUADRO_No._3">#REF!</definedName>
    <definedName name="CUADRO_No._4" localSheetId="3">#REF!</definedName>
    <definedName name="CUADRO_No._4" localSheetId="4">#REF!</definedName>
    <definedName name="CUADRO_No._4" localSheetId="5">#REF!</definedName>
    <definedName name="CUADRO_No._4" localSheetId="6">#REF!</definedName>
    <definedName name="CUADRO_No._4" localSheetId="7">#REF!</definedName>
    <definedName name="CUADRO_No._4" localSheetId="8">#REF!</definedName>
    <definedName name="CUADRO_No._4" localSheetId="9">#REF!</definedName>
    <definedName name="CUADRO_No._4" localSheetId="10">#REF!</definedName>
    <definedName name="CUADRO_No._4" localSheetId="11">#REF!</definedName>
    <definedName name="CUADRO_No._4" localSheetId="12">#REF!</definedName>
    <definedName name="CUADRO_No._4" localSheetId="13">#REF!</definedName>
    <definedName name="CUADRO_No._4" localSheetId="14">#REF!</definedName>
    <definedName name="CUADRO_No._4" localSheetId="19">#REF!</definedName>
    <definedName name="CUADRO_No._4">#REF!</definedName>
    <definedName name="CUADRO_No._5" localSheetId="3">#REF!</definedName>
    <definedName name="CUADRO_No._5" localSheetId="4">#REF!</definedName>
    <definedName name="CUADRO_No._5" localSheetId="5">#REF!</definedName>
    <definedName name="CUADRO_No._5" localSheetId="6">#REF!</definedName>
    <definedName name="CUADRO_No._5" localSheetId="7">#REF!</definedName>
    <definedName name="CUADRO_No._5" localSheetId="8">#REF!</definedName>
    <definedName name="CUADRO_No._5" localSheetId="9">#REF!</definedName>
    <definedName name="CUADRO_No._5" localSheetId="10">#REF!</definedName>
    <definedName name="CUADRO_No._5" localSheetId="11">#REF!</definedName>
    <definedName name="CUADRO_No._5" localSheetId="12">#REF!</definedName>
    <definedName name="CUADRO_No._5" localSheetId="13">#REF!</definedName>
    <definedName name="CUADRO_No._5" localSheetId="14">#REF!</definedName>
    <definedName name="CUADRO_No._5" localSheetId="19">#REF!</definedName>
    <definedName name="CUADRO_No._5">#REF!</definedName>
    <definedName name="CUADRO_No._6" localSheetId="3">#REF!</definedName>
    <definedName name="CUADRO_No._6" localSheetId="4">#REF!</definedName>
    <definedName name="CUADRO_No._6" localSheetId="5">#REF!</definedName>
    <definedName name="CUADRO_No._6" localSheetId="6">#REF!</definedName>
    <definedName name="CUADRO_No._6" localSheetId="7">#REF!</definedName>
    <definedName name="CUADRO_No._6" localSheetId="8">#REF!</definedName>
    <definedName name="CUADRO_No._6" localSheetId="9">#REF!</definedName>
    <definedName name="CUADRO_No._6" localSheetId="10">#REF!</definedName>
    <definedName name="CUADRO_No._6" localSheetId="11">#REF!</definedName>
    <definedName name="CUADRO_No._6" localSheetId="12">#REF!</definedName>
    <definedName name="CUADRO_No._6" localSheetId="13">#REF!</definedName>
    <definedName name="CUADRO_No._6" localSheetId="14">#REF!</definedName>
    <definedName name="CUADRO_No._6" localSheetId="19">#REF!</definedName>
    <definedName name="CUADRO_No._6">#REF!</definedName>
    <definedName name="CUADRO_No._6A" localSheetId="3">#REF!</definedName>
    <definedName name="CUADRO_No._6A" localSheetId="4">#REF!</definedName>
    <definedName name="CUADRO_No._6A" localSheetId="5">#REF!</definedName>
    <definedName name="CUADRO_No._6A" localSheetId="6">#REF!</definedName>
    <definedName name="CUADRO_No._6A" localSheetId="7">#REF!</definedName>
    <definedName name="CUADRO_No._6A" localSheetId="8">#REF!</definedName>
    <definedName name="CUADRO_No._6A" localSheetId="9">#REF!</definedName>
    <definedName name="CUADRO_No._6A" localSheetId="10">#REF!</definedName>
    <definedName name="CUADRO_No._6A" localSheetId="11">#REF!</definedName>
    <definedName name="CUADRO_No._6A" localSheetId="12">#REF!</definedName>
    <definedName name="CUADRO_No._6A" localSheetId="13">#REF!</definedName>
    <definedName name="CUADRO_No._6A" localSheetId="14">#REF!</definedName>
    <definedName name="CUADRO_No._6A" localSheetId="19">#REF!</definedName>
    <definedName name="CUADRO_No._6A">#REF!</definedName>
    <definedName name="CUADRO_No._7" localSheetId="3">#REF!</definedName>
    <definedName name="CUADRO_No._7" localSheetId="4">#REF!</definedName>
    <definedName name="CUADRO_No._7" localSheetId="5">#REF!</definedName>
    <definedName name="CUADRO_No._7" localSheetId="6">#REF!</definedName>
    <definedName name="CUADRO_No._7" localSheetId="7">#REF!</definedName>
    <definedName name="CUADRO_No._7" localSheetId="8">#REF!</definedName>
    <definedName name="CUADRO_No._7" localSheetId="9">#REF!</definedName>
    <definedName name="CUADRO_No._7" localSheetId="10">#REF!</definedName>
    <definedName name="CUADRO_No._7" localSheetId="11">#REF!</definedName>
    <definedName name="CUADRO_No._7" localSheetId="12">#REF!</definedName>
    <definedName name="CUADRO_No._7" localSheetId="13">#REF!</definedName>
    <definedName name="CUADRO_No._7" localSheetId="14">#REF!</definedName>
    <definedName name="CUADRO_No._7" localSheetId="19">#REF!</definedName>
    <definedName name="CUADRO_No._7">#REF!</definedName>
    <definedName name="CUADRO_No._8" localSheetId="3">#REF!</definedName>
    <definedName name="CUADRO_No._8" localSheetId="4">#REF!</definedName>
    <definedName name="CUADRO_No._8" localSheetId="5">#REF!</definedName>
    <definedName name="CUADRO_No._8" localSheetId="6">#REF!</definedName>
    <definedName name="CUADRO_No._8" localSheetId="7">#REF!</definedName>
    <definedName name="CUADRO_No._8" localSheetId="8">#REF!</definedName>
    <definedName name="CUADRO_No._8" localSheetId="9">#REF!</definedName>
    <definedName name="CUADRO_No._8" localSheetId="10">#REF!</definedName>
    <definedName name="CUADRO_No._8" localSheetId="11">#REF!</definedName>
    <definedName name="CUADRO_No._8" localSheetId="12">#REF!</definedName>
    <definedName name="CUADRO_No._8" localSheetId="13">#REF!</definedName>
    <definedName name="CUADRO_No._8" localSheetId="14">#REF!</definedName>
    <definedName name="CUADRO_No._8" localSheetId="19">#REF!</definedName>
    <definedName name="CUADRO_No._8">#REF!</definedName>
    <definedName name="CUADRO_No._9" localSheetId="3">#REF!</definedName>
    <definedName name="CUADRO_No._9" localSheetId="4">#REF!</definedName>
    <definedName name="CUADRO_No._9" localSheetId="5">#REF!</definedName>
    <definedName name="CUADRO_No._9" localSheetId="6">#REF!</definedName>
    <definedName name="CUADRO_No._9" localSheetId="7">#REF!</definedName>
    <definedName name="CUADRO_No._9" localSheetId="8">#REF!</definedName>
    <definedName name="CUADRO_No._9" localSheetId="9">#REF!</definedName>
    <definedName name="CUADRO_No._9" localSheetId="10">#REF!</definedName>
    <definedName name="CUADRO_No._9" localSheetId="11">#REF!</definedName>
    <definedName name="CUADRO_No._9" localSheetId="12">#REF!</definedName>
    <definedName name="CUADRO_No._9" localSheetId="13">#REF!</definedName>
    <definedName name="CUADRO_No._9" localSheetId="14">#REF!</definedName>
    <definedName name="CUADRO_No._9" localSheetId="19">#REF!</definedName>
    <definedName name="CUADRO_No._9">#REF!</definedName>
    <definedName name="Cuadro_Transferencias">#REF!</definedName>
    <definedName name="Cuadro1" localSheetId="3">#REF!</definedName>
    <definedName name="Cuadro1" localSheetId="4">#REF!</definedName>
    <definedName name="Cuadro1" localSheetId="5">#REF!</definedName>
    <definedName name="Cuadro1" localSheetId="6">#REF!</definedName>
    <definedName name="Cuadro1" localSheetId="7">#REF!</definedName>
    <definedName name="Cuadro1" localSheetId="8">#REF!</definedName>
    <definedName name="Cuadro1" localSheetId="9">#REF!</definedName>
    <definedName name="Cuadro1" localSheetId="10">#REF!</definedName>
    <definedName name="Cuadro1" localSheetId="11">#REF!</definedName>
    <definedName name="Cuadro1" localSheetId="12">#REF!</definedName>
    <definedName name="Cuadro1" localSheetId="13">#REF!</definedName>
    <definedName name="Cuadro1" localSheetId="14">#REF!</definedName>
    <definedName name="Cuadro1" localSheetId="20">#REF!</definedName>
    <definedName name="Cuadro1" localSheetId="19">#REF!</definedName>
    <definedName name="Cuadro1">#REF!</definedName>
    <definedName name="Cuadro2" localSheetId="3">#REF!</definedName>
    <definedName name="Cuadro2" localSheetId="4">#REF!</definedName>
    <definedName name="Cuadro2" localSheetId="5">#REF!</definedName>
    <definedName name="Cuadro2" localSheetId="6">#REF!</definedName>
    <definedName name="Cuadro2" localSheetId="7">#REF!</definedName>
    <definedName name="Cuadro2" localSheetId="8">#REF!</definedName>
    <definedName name="Cuadro2" localSheetId="9">#REF!</definedName>
    <definedName name="Cuadro2" localSheetId="10">#REF!</definedName>
    <definedName name="Cuadro2" localSheetId="11">#REF!</definedName>
    <definedName name="Cuadro2" localSheetId="12">#REF!</definedName>
    <definedName name="Cuadro2" localSheetId="13">#REF!</definedName>
    <definedName name="Cuadro2" localSheetId="14">#REF!</definedName>
    <definedName name="Cuadro2" localSheetId="20">#REF!</definedName>
    <definedName name="Cuadro2" localSheetId="19">#REF!</definedName>
    <definedName name="Cuadro2">#REF!</definedName>
    <definedName name="Cuadro2b">#REF!</definedName>
    <definedName name="Cuadro3" localSheetId="3">#REF!</definedName>
    <definedName name="Cuadro3" localSheetId="4">#REF!</definedName>
    <definedName name="Cuadro3" localSheetId="5">#REF!</definedName>
    <definedName name="Cuadro3" localSheetId="6">#REF!</definedName>
    <definedName name="Cuadro3" localSheetId="7">#REF!</definedName>
    <definedName name="Cuadro3" localSheetId="8">#REF!</definedName>
    <definedName name="Cuadro3" localSheetId="9">#REF!</definedName>
    <definedName name="Cuadro3" localSheetId="10">#REF!</definedName>
    <definedName name="Cuadro3" localSheetId="11">#REF!</definedName>
    <definedName name="Cuadro3" localSheetId="12">#REF!</definedName>
    <definedName name="Cuadro3" localSheetId="13">#REF!</definedName>
    <definedName name="Cuadro3" localSheetId="14">#REF!</definedName>
    <definedName name="Cuadro3" localSheetId="20">#REF!</definedName>
    <definedName name="Cuadro3" localSheetId="19">#REF!</definedName>
    <definedName name="Cuadro3">#REF!</definedName>
    <definedName name="Cuadro4" localSheetId="3">#REF!</definedName>
    <definedName name="Cuadro4" localSheetId="4">#REF!</definedName>
    <definedName name="Cuadro4" localSheetId="5">#REF!</definedName>
    <definedName name="Cuadro4" localSheetId="6">#REF!</definedName>
    <definedName name="Cuadro4" localSheetId="7">#REF!</definedName>
    <definedName name="Cuadro4" localSheetId="8">#REF!</definedName>
    <definedName name="Cuadro4" localSheetId="9">#REF!</definedName>
    <definedName name="Cuadro4" localSheetId="10">#REF!</definedName>
    <definedName name="Cuadro4" localSheetId="11">#REF!</definedName>
    <definedName name="Cuadro4" localSheetId="12">#REF!</definedName>
    <definedName name="Cuadro4" localSheetId="13">#REF!</definedName>
    <definedName name="Cuadro4" localSheetId="14">#REF!</definedName>
    <definedName name="Cuadro4" localSheetId="20">#REF!</definedName>
    <definedName name="Cuadro4" localSheetId="19">#REF!</definedName>
    <definedName name="Cuadro4">#REF!</definedName>
    <definedName name="Cuadro5" localSheetId="3">#REF!</definedName>
    <definedName name="Cuadro5" localSheetId="4">#REF!</definedName>
    <definedName name="Cuadro5" localSheetId="5">#REF!</definedName>
    <definedName name="Cuadro5" localSheetId="6">#REF!</definedName>
    <definedName name="Cuadro5" localSheetId="7">#REF!</definedName>
    <definedName name="Cuadro5" localSheetId="8">#REF!</definedName>
    <definedName name="Cuadro5" localSheetId="9">#REF!</definedName>
    <definedName name="Cuadro5" localSheetId="10">#REF!</definedName>
    <definedName name="Cuadro5" localSheetId="11">#REF!</definedName>
    <definedName name="Cuadro5" localSheetId="12">#REF!</definedName>
    <definedName name="Cuadro5" localSheetId="13">#REF!</definedName>
    <definedName name="Cuadro5" localSheetId="14">#REF!</definedName>
    <definedName name="Cuadro5" localSheetId="20">#REF!</definedName>
    <definedName name="Cuadro5" localSheetId="19">#REF!</definedName>
    <definedName name="Cuadro5">#REF!</definedName>
    <definedName name="Cuadro6" localSheetId="3">#REF!</definedName>
    <definedName name="Cuadro6" localSheetId="4">#REF!</definedName>
    <definedName name="Cuadro6" localSheetId="5">#REF!</definedName>
    <definedName name="Cuadro6" localSheetId="6">#REF!</definedName>
    <definedName name="Cuadro6" localSheetId="7">#REF!</definedName>
    <definedName name="Cuadro6" localSheetId="8">#REF!</definedName>
    <definedName name="Cuadro6" localSheetId="9">#REF!</definedName>
    <definedName name="Cuadro6" localSheetId="10">#REF!</definedName>
    <definedName name="Cuadro6" localSheetId="11">#REF!</definedName>
    <definedName name="Cuadro6" localSheetId="12">#REF!</definedName>
    <definedName name="Cuadro6" localSheetId="13">#REF!</definedName>
    <definedName name="Cuadro6" localSheetId="14">#REF!</definedName>
    <definedName name="Cuadro6" localSheetId="19">#REF!</definedName>
    <definedName name="Cuadro6">#REF!</definedName>
    <definedName name="Cuadro7" localSheetId="3">#REF!</definedName>
    <definedName name="Cuadro7" localSheetId="4">#REF!</definedName>
    <definedName name="Cuadro7" localSheetId="5">#REF!</definedName>
    <definedName name="Cuadro7" localSheetId="6">#REF!</definedName>
    <definedName name="Cuadro7" localSheetId="7">#REF!</definedName>
    <definedName name="Cuadro7" localSheetId="8">#REF!</definedName>
    <definedName name="Cuadro7" localSheetId="9">#REF!</definedName>
    <definedName name="Cuadro7" localSheetId="10">#REF!</definedName>
    <definedName name="Cuadro7" localSheetId="11">#REF!</definedName>
    <definedName name="Cuadro7" localSheetId="12">#REF!</definedName>
    <definedName name="Cuadro7" localSheetId="13">#REF!</definedName>
    <definedName name="Cuadro7" localSheetId="14">#REF!</definedName>
    <definedName name="Cuadro7" localSheetId="19">#REF!</definedName>
    <definedName name="Cuadro7">#REF!</definedName>
    <definedName name="CUAINGRE" localSheetId="3">#REF!</definedName>
    <definedName name="CUAINGRE" localSheetId="4">#REF!</definedName>
    <definedName name="CUAINGRE" localSheetId="5">#REF!</definedName>
    <definedName name="CUAINGRE" localSheetId="6">#REF!</definedName>
    <definedName name="CUAINGRE" localSheetId="7">#REF!</definedName>
    <definedName name="CUAINGRE" localSheetId="8">#REF!</definedName>
    <definedName name="CUAINGRE" localSheetId="9">#REF!</definedName>
    <definedName name="CUAINGRE" localSheetId="10">#REF!</definedName>
    <definedName name="CUAINGRE" localSheetId="11">#REF!</definedName>
    <definedName name="CUAINGRE" localSheetId="12">#REF!</definedName>
    <definedName name="CUAINGRE" localSheetId="13">#REF!</definedName>
    <definedName name="CUAINGRE" localSheetId="14">#REF!</definedName>
    <definedName name="CUAINGRE" localSheetId="19">#REF!</definedName>
    <definedName name="CUAINGRE">#REF!</definedName>
    <definedName name="Cwvu.ComparEneMar9697." localSheetId="3" hidden="1">#REF!,#REF!,#REF!,#REF!,#REF!,#REF!</definedName>
    <definedName name="Cwvu.ComparEneMar9697." localSheetId="4" hidden="1">#REF!,#REF!,#REF!,#REF!,#REF!,#REF!</definedName>
    <definedName name="Cwvu.ComparEneMar9697." localSheetId="5" hidden="1">#REF!,#REF!,#REF!,#REF!,#REF!,#REF!</definedName>
    <definedName name="Cwvu.ComparEneMar9697." localSheetId="6" hidden="1">#REF!,#REF!,#REF!,#REF!,#REF!,#REF!</definedName>
    <definedName name="Cwvu.ComparEneMar9697." localSheetId="7" hidden="1">#REF!,#REF!,#REF!,#REF!,#REF!,#REF!</definedName>
    <definedName name="Cwvu.ComparEneMar9697." localSheetId="8" hidden="1">#REF!,#REF!,#REF!,#REF!,#REF!,#REF!</definedName>
    <definedName name="Cwvu.ComparEneMar9697." localSheetId="9" hidden="1">#REF!,#REF!,#REF!,#REF!,#REF!,#REF!</definedName>
    <definedName name="Cwvu.ComparEneMar9697." localSheetId="10" hidden="1">#REF!,#REF!,#REF!,#REF!,#REF!,#REF!</definedName>
    <definedName name="Cwvu.ComparEneMar9697." localSheetId="11" hidden="1">#REF!,#REF!,#REF!,#REF!,#REF!,#REF!</definedName>
    <definedName name="Cwvu.ComparEneMar9697." localSheetId="12" hidden="1">#REF!,#REF!,#REF!,#REF!,#REF!,#REF!</definedName>
    <definedName name="Cwvu.ComparEneMar9697." localSheetId="13" hidden="1">#REF!,#REF!,#REF!,#REF!,#REF!,#REF!</definedName>
    <definedName name="Cwvu.ComparEneMar9697." localSheetId="14" hidden="1">#REF!,#REF!,#REF!,#REF!,#REF!,#REF!</definedName>
    <definedName name="Cwvu.ComparEneMar9697." localSheetId="20" hidden="1">#REF!,#REF!,#REF!,#REF!,#REF!,#REF!</definedName>
    <definedName name="Cwvu.ComparEneMar9697." localSheetId="19" hidden="1">#REF!,#REF!,#REF!,#REF!,#REF!,#REF!</definedName>
    <definedName name="Cwvu.ComparEneMar9697." hidden="1">#REF!,#REF!,#REF!,#REF!,#REF!,#REF!</definedName>
    <definedName name="Cwvu.EneFeb." localSheetId="3" hidden="1">#REF!,#REF!</definedName>
    <definedName name="Cwvu.EneFeb." localSheetId="4" hidden="1">#REF!,#REF!</definedName>
    <definedName name="Cwvu.EneFeb." localSheetId="5" hidden="1">#REF!,#REF!</definedName>
    <definedName name="Cwvu.EneFeb." localSheetId="6" hidden="1">#REF!,#REF!</definedName>
    <definedName name="Cwvu.EneFeb." localSheetId="7" hidden="1">#REF!,#REF!</definedName>
    <definedName name="Cwvu.EneFeb." localSheetId="8" hidden="1">#REF!,#REF!</definedName>
    <definedName name="Cwvu.EneFeb." localSheetId="9" hidden="1">#REF!,#REF!</definedName>
    <definedName name="Cwvu.EneFeb." localSheetId="10" hidden="1">#REF!,#REF!</definedName>
    <definedName name="Cwvu.EneFeb." localSheetId="11" hidden="1">#REF!,#REF!</definedName>
    <definedName name="Cwvu.EneFeb." localSheetId="12" hidden="1">#REF!,#REF!</definedName>
    <definedName name="Cwvu.EneFeb." localSheetId="13" hidden="1">#REF!,#REF!</definedName>
    <definedName name="Cwvu.EneFeb." localSheetId="14" hidden="1">#REF!,#REF!</definedName>
    <definedName name="Cwvu.EneFeb." localSheetId="20" hidden="1">#REF!,#REF!</definedName>
    <definedName name="Cwvu.EneFeb." localSheetId="19" hidden="1">#REF!,#REF!</definedName>
    <definedName name="Cwvu.EneFeb." hidden="1">#REF!,#REF!</definedName>
    <definedName name="Cwvu.EneMar." localSheetId="3" hidden="1">#REF!,#REF!,#REF!,#REF!</definedName>
    <definedName name="Cwvu.EneMar." localSheetId="4" hidden="1">#REF!,#REF!,#REF!,#REF!</definedName>
    <definedName name="Cwvu.EneMar." localSheetId="5" hidden="1">#REF!,#REF!,#REF!,#REF!</definedName>
    <definedName name="Cwvu.EneMar." localSheetId="6" hidden="1">#REF!,#REF!,#REF!,#REF!</definedName>
    <definedName name="Cwvu.EneMar." localSheetId="7" hidden="1">#REF!,#REF!,#REF!,#REF!</definedName>
    <definedName name="Cwvu.EneMar." localSheetId="8" hidden="1">#REF!,#REF!,#REF!,#REF!</definedName>
    <definedName name="Cwvu.EneMar." localSheetId="9" hidden="1">#REF!,#REF!,#REF!,#REF!</definedName>
    <definedName name="Cwvu.EneMar." localSheetId="10" hidden="1">#REF!,#REF!,#REF!,#REF!</definedName>
    <definedName name="Cwvu.EneMar." localSheetId="11" hidden="1">#REF!,#REF!,#REF!,#REF!</definedName>
    <definedName name="Cwvu.EneMar." localSheetId="12" hidden="1">#REF!,#REF!,#REF!,#REF!</definedName>
    <definedName name="Cwvu.EneMar." localSheetId="13" hidden="1">#REF!,#REF!,#REF!,#REF!</definedName>
    <definedName name="Cwvu.EneMar." localSheetId="14" hidden="1">#REF!,#REF!,#REF!,#REF!</definedName>
    <definedName name="Cwvu.EneMar." localSheetId="20" hidden="1">#REF!,#REF!,#REF!,#REF!</definedName>
    <definedName name="Cwvu.EneMar." localSheetId="19" hidden="1">#REF!,#REF!,#REF!,#REF!</definedName>
    <definedName name="Cwvu.EneMar." hidden="1">#REF!,#REF!,#REF!,#REF!</definedName>
    <definedName name="Cwvu.Formato._.Corto." localSheetId="3" hidden="1">#REF!,#REF!,#REF!,#REF!,#REF!,#REF!,#REF!,#REF!,#REF!,#REF!,#REF!,#REF!</definedName>
    <definedName name="Cwvu.Formato._.Corto." localSheetId="4" hidden="1">#REF!,#REF!,#REF!,#REF!,#REF!,#REF!,#REF!,#REF!,#REF!,#REF!,#REF!,#REF!</definedName>
    <definedName name="Cwvu.Formato._.Corto." localSheetId="5" hidden="1">#REF!,#REF!,#REF!,#REF!,#REF!,#REF!,#REF!,#REF!,#REF!,#REF!,#REF!,#REF!</definedName>
    <definedName name="Cwvu.Formato._.Corto." localSheetId="6" hidden="1">#REF!,#REF!,#REF!,#REF!,#REF!,#REF!,#REF!,#REF!,#REF!,#REF!,#REF!,#REF!</definedName>
    <definedName name="Cwvu.Formato._.Corto." localSheetId="7" hidden="1">#REF!,#REF!,#REF!,#REF!,#REF!,#REF!,#REF!,#REF!,#REF!,#REF!,#REF!,#REF!</definedName>
    <definedName name="Cwvu.Formato._.Corto." localSheetId="8" hidden="1">#REF!,#REF!,#REF!,#REF!,#REF!,#REF!,#REF!,#REF!,#REF!,#REF!,#REF!,#REF!</definedName>
    <definedName name="Cwvu.Formato._.Corto." localSheetId="9" hidden="1">#REF!,#REF!,#REF!,#REF!,#REF!,#REF!,#REF!,#REF!,#REF!,#REF!,#REF!,#REF!</definedName>
    <definedName name="Cwvu.Formato._.Corto." localSheetId="10" hidden="1">#REF!,#REF!,#REF!,#REF!,#REF!,#REF!,#REF!,#REF!,#REF!,#REF!,#REF!,#REF!</definedName>
    <definedName name="Cwvu.Formato._.Corto." localSheetId="11" hidden="1">#REF!,#REF!,#REF!,#REF!,#REF!,#REF!,#REF!,#REF!,#REF!,#REF!,#REF!,#REF!</definedName>
    <definedName name="Cwvu.Formato._.Corto." localSheetId="12" hidden="1">#REF!,#REF!,#REF!,#REF!,#REF!,#REF!,#REF!,#REF!,#REF!,#REF!,#REF!,#REF!</definedName>
    <definedName name="Cwvu.Formato._.Corto." localSheetId="13" hidden="1">#REF!,#REF!,#REF!,#REF!,#REF!,#REF!,#REF!,#REF!,#REF!,#REF!,#REF!,#REF!</definedName>
    <definedName name="Cwvu.Formato._.Corto." localSheetId="14" hidden="1">#REF!,#REF!,#REF!,#REF!,#REF!,#REF!,#REF!,#REF!,#REF!,#REF!,#REF!,#REF!</definedName>
    <definedName name="Cwvu.Formato._.Corto." localSheetId="20" hidden="1">#REF!,#REF!,#REF!,#REF!,#REF!,#REF!,#REF!,#REF!,#REF!,#REF!,#REF!,#REF!</definedName>
    <definedName name="Cwvu.Formato._.Corto." localSheetId="19" hidden="1">#REF!,#REF!,#REF!,#REF!,#REF!,#REF!,#REF!,#REF!,#REF!,#REF!,#REF!,#REF!</definedName>
    <definedName name="Cwvu.Formato._.Corto." hidden="1">#REF!,#REF!,#REF!,#REF!,#REF!,#REF!,#REF!,#REF!,#REF!,#REF!,#REF!,#REF!</definedName>
    <definedName name="Cwvu.Formato._.Total." localSheetId="3" hidden="1">#REF!,#REF!,#REF!</definedName>
    <definedName name="Cwvu.Formato._.Total." localSheetId="4" hidden="1">#REF!,#REF!,#REF!</definedName>
    <definedName name="Cwvu.Formato._.Total." localSheetId="5" hidden="1">#REF!,#REF!,#REF!</definedName>
    <definedName name="Cwvu.Formato._.Total." localSheetId="6" hidden="1">#REF!,#REF!,#REF!</definedName>
    <definedName name="Cwvu.Formato._.Total." localSheetId="7" hidden="1">#REF!,#REF!,#REF!</definedName>
    <definedName name="Cwvu.Formato._.Total." localSheetId="8" hidden="1">#REF!,#REF!,#REF!</definedName>
    <definedName name="Cwvu.Formato._.Total." localSheetId="9" hidden="1">#REF!,#REF!,#REF!</definedName>
    <definedName name="Cwvu.Formato._.Total." localSheetId="10" hidden="1">#REF!,#REF!,#REF!</definedName>
    <definedName name="Cwvu.Formato._.Total." localSheetId="11" hidden="1">#REF!,#REF!,#REF!</definedName>
    <definedName name="Cwvu.Formato._.Total." localSheetId="12" hidden="1">#REF!,#REF!,#REF!</definedName>
    <definedName name="Cwvu.Formato._.Total." localSheetId="13" hidden="1">#REF!,#REF!,#REF!</definedName>
    <definedName name="Cwvu.Formato._.Total." localSheetId="14" hidden="1">#REF!,#REF!,#REF!</definedName>
    <definedName name="Cwvu.Formato._.Total." localSheetId="20" hidden="1">#REF!,#REF!,#REF!</definedName>
    <definedName name="Cwvu.Formato._.Total." localSheetId="19" hidden="1">#REF!,#REF!,#REF!</definedName>
    <definedName name="Cwvu.Formato._.Total." hidden="1">#REF!,#REF!,#REF!</definedName>
    <definedName name="d">#REF!</definedName>
    <definedName name="DBALANCEFMI2" localSheetId="3">#REF!</definedName>
    <definedName name="DBALANCEFMI2" localSheetId="4">#REF!</definedName>
    <definedName name="DBALANCEFMI2" localSheetId="5">#REF!</definedName>
    <definedName name="DBALANCEFMI2" localSheetId="6">#REF!</definedName>
    <definedName name="DBALANCEFMI2" localSheetId="7">#REF!</definedName>
    <definedName name="DBALANCEFMI2" localSheetId="8">#REF!</definedName>
    <definedName name="DBALANCEFMI2" localSheetId="9">#REF!</definedName>
    <definedName name="DBALANCEFMI2" localSheetId="10">#REF!</definedName>
    <definedName name="DBALANCEFMI2" localSheetId="11">#REF!</definedName>
    <definedName name="DBALANCEFMI2" localSheetId="12">#REF!</definedName>
    <definedName name="DBALANCEFMI2" localSheetId="13">#REF!</definedName>
    <definedName name="DBALANCEFMI2" localSheetId="14">#REF!</definedName>
    <definedName name="DBALANCEFMI2" localSheetId="20">#REF!</definedName>
    <definedName name="DBALANCEFMI2" localSheetId="19">#REF!</definedName>
    <definedName name="DBALANCEFMI2">#REF!</definedName>
    <definedName name="debajo98" localSheetId="3">#REF!</definedName>
    <definedName name="debajo98" localSheetId="4">#REF!</definedName>
    <definedName name="debajo98" localSheetId="5">#REF!</definedName>
    <definedName name="debajo98" localSheetId="6">#REF!</definedName>
    <definedName name="debajo98" localSheetId="7">#REF!</definedName>
    <definedName name="debajo98" localSheetId="8">#REF!</definedName>
    <definedName name="debajo98" localSheetId="9">#REF!</definedName>
    <definedName name="debajo98" localSheetId="10">#REF!</definedName>
    <definedName name="debajo98" localSheetId="11">#REF!</definedName>
    <definedName name="debajo98" localSheetId="12">#REF!</definedName>
    <definedName name="debajo98" localSheetId="13">#REF!</definedName>
    <definedName name="debajo98" localSheetId="14">#REF!</definedName>
    <definedName name="debajo98" localSheetId="20">#REF!</definedName>
    <definedName name="debajo98" localSheetId="19">#REF!</definedName>
    <definedName name="debajo98">#REF!</definedName>
    <definedName name="DETALLE_" localSheetId="3">#REF!</definedName>
    <definedName name="DETALLE_" localSheetId="4">#REF!</definedName>
    <definedName name="DETALLE_" localSheetId="5">#REF!</definedName>
    <definedName name="DETALLE_" localSheetId="6">#REF!</definedName>
    <definedName name="DETALLE_" localSheetId="7">#REF!</definedName>
    <definedName name="DETALLE_" localSheetId="8">#REF!</definedName>
    <definedName name="DETALLE_" localSheetId="9">#REF!</definedName>
    <definedName name="DETALLE_" localSheetId="10">#REF!</definedName>
    <definedName name="DETALLE_" localSheetId="11">#REF!</definedName>
    <definedName name="DETALLE_" localSheetId="12">#REF!</definedName>
    <definedName name="DETALLE_" localSheetId="13">#REF!</definedName>
    <definedName name="DETALLE_" localSheetId="14">#REF!</definedName>
    <definedName name="DETALLE_" localSheetId="20">#REF!</definedName>
    <definedName name="DETALLE_" localSheetId="19">#REF!</definedName>
    <definedName name="DETALLE_">#REF!</definedName>
    <definedName name="DETALLE_DE_LA_COMPOSICION_DEL_PRESUPUESTO_DE_RENTAS_DE_LA_NACION">#REF!</definedName>
    <definedName name="DETALLE1996" localSheetId="3">#REF!</definedName>
    <definedName name="DETALLE1996" localSheetId="4">#REF!</definedName>
    <definedName name="DETALLE1996" localSheetId="5">#REF!</definedName>
    <definedName name="DETALLE1996" localSheetId="6">#REF!</definedName>
    <definedName name="DETALLE1996" localSheetId="7">#REF!</definedName>
    <definedName name="DETALLE1996" localSheetId="8">#REF!</definedName>
    <definedName name="DETALLE1996" localSheetId="9">#REF!</definedName>
    <definedName name="DETALLE1996" localSheetId="10">#REF!</definedName>
    <definedName name="DETALLE1996" localSheetId="11">#REF!</definedName>
    <definedName name="DETALLE1996" localSheetId="12">#REF!</definedName>
    <definedName name="DETALLE1996" localSheetId="13">#REF!</definedName>
    <definedName name="DETALLE1996" localSheetId="14">#REF!</definedName>
    <definedName name="DETALLE1996" localSheetId="20">#REF!</definedName>
    <definedName name="DETALLE1996" localSheetId="19">#REF!</definedName>
    <definedName name="DETALLE1996">#REF!</definedName>
    <definedName name="DETALLE1997" localSheetId="3">#REF!</definedName>
    <definedName name="DETALLE1997" localSheetId="4">#REF!</definedName>
    <definedName name="DETALLE1997" localSheetId="5">#REF!</definedName>
    <definedName name="DETALLE1997" localSheetId="6">#REF!</definedName>
    <definedName name="DETALLE1997" localSheetId="7">#REF!</definedName>
    <definedName name="DETALLE1997" localSheetId="8">#REF!</definedName>
    <definedName name="DETALLE1997" localSheetId="9">#REF!</definedName>
    <definedName name="DETALLE1997" localSheetId="10">#REF!</definedName>
    <definedName name="DETALLE1997" localSheetId="11">#REF!</definedName>
    <definedName name="DETALLE1997" localSheetId="12">#REF!</definedName>
    <definedName name="DETALLE1997" localSheetId="13">#REF!</definedName>
    <definedName name="DETALLE1997" localSheetId="14">#REF!</definedName>
    <definedName name="DETALLE1997" localSheetId="20">#REF!</definedName>
    <definedName name="DETALLE1997" localSheetId="19">#REF!</definedName>
    <definedName name="DETALLE1997">#REF!</definedName>
    <definedName name="DETALLING" localSheetId="3">#REF!</definedName>
    <definedName name="DETALLING" localSheetId="4">#REF!</definedName>
    <definedName name="DETALLING" localSheetId="5">#REF!</definedName>
    <definedName name="DETALLING" localSheetId="6">#REF!</definedName>
    <definedName name="DETALLING" localSheetId="7">#REF!</definedName>
    <definedName name="DETALLING" localSheetId="8">#REF!</definedName>
    <definedName name="DETALLING" localSheetId="9">#REF!</definedName>
    <definedName name="DETALLING" localSheetId="10">#REF!</definedName>
    <definedName name="DETALLING" localSheetId="11">#REF!</definedName>
    <definedName name="DETALLING" localSheetId="12">#REF!</definedName>
    <definedName name="DETALLING" localSheetId="13">#REF!</definedName>
    <definedName name="DETALLING" localSheetId="14">#REF!</definedName>
    <definedName name="DETALLING" localSheetId="20">#REF!</definedName>
    <definedName name="DETALLING" localSheetId="19">#REF!</definedName>
    <definedName name="DETALLING">#REF!</definedName>
    <definedName name="deuda" localSheetId="3">#REF!</definedName>
    <definedName name="deuda" localSheetId="4">#REF!</definedName>
    <definedName name="deuda" localSheetId="5">#REF!</definedName>
    <definedName name="deuda" localSheetId="6">#REF!</definedName>
    <definedName name="deuda" localSheetId="7">#REF!</definedName>
    <definedName name="deuda" localSheetId="8">#REF!</definedName>
    <definedName name="deuda" localSheetId="9">#REF!</definedName>
    <definedName name="deuda" localSheetId="10">#REF!</definedName>
    <definedName name="deuda" localSheetId="11">#REF!</definedName>
    <definedName name="deuda" localSheetId="12">#REF!</definedName>
    <definedName name="deuda" localSheetId="13">#REF!</definedName>
    <definedName name="deuda" localSheetId="14">#REF!</definedName>
    <definedName name="deuda" localSheetId="19">#REF!</definedName>
    <definedName name="deuda">#REF!</definedName>
    <definedName name="DEUDA_FLOTANTE_1990_1998" localSheetId="3">#REF!</definedName>
    <definedName name="DEUDA_FLOTANTE_1990_1998" localSheetId="4">#REF!</definedName>
    <definedName name="DEUDA_FLOTANTE_1990_1998" localSheetId="5">#REF!</definedName>
    <definedName name="DEUDA_FLOTANTE_1990_1998" localSheetId="6">#REF!</definedName>
    <definedName name="DEUDA_FLOTANTE_1990_1998" localSheetId="7">#REF!</definedName>
    <definedName name="DEUDA_FLOTANTE_1990_1998" localSheetId="8">#REF!</definedName>
    <definedName name="DEUDA_FLOTANTE_1990_1998" localSheetId="9">#REF!</definedName>
    <definedName name="DEUDA_FLOTANTE_1990_1998" localSheetId="10">#REF!</definedName>
    <definedName name="DEUDA_FLOTANTE_1990_1998" localSheetId="11">#REF!</definedName>
    <definedName name="DEUDA_FLOTANTE_1990_1998" localSheetId="12">#REF!</definedName>
    <definedName name="DEUDA_FLOTANTE_1990_1998" localSheetId="13">#REF!</definedName>
    <definedName name="DEUDA_FLOTANTE_1990_1998" localSheetId="14">#REF!</definedName>
    <definedName name="DEUDA_FLOTANTE_1990_1998" localSheetId="19">#REF!</definedName>
    <definedName name="DEUDA_FLOTANTE_1990_1998">#REF!</definedName>
    <definedName name="Dic">#REF!</definedName>
    <definedName name="DIFERCOLUM00" localSheetId="3">#REF!</definedName>
    <definedName name="DIFERCOLUM00" localSheetId="4">#REF!</definedName>
    <definedName name="DIFERCOLUM00" localSheetId="5">#REF!</definedName>
    <definedName name="DIFERCOLUM00" localSheetId="6">#REF!</definedName>
    <definedName name="DIFERCOLUM00" localSheetId="7">#REF!</definedName>
    <definedName name="DIFERCOLUM00" localSheetId="8">#REF!</definedName>
    <definedName name="DIFERCOLUM00" localSheetId="9">#REF!</definedName>
    <definedName name="DIFERCOLUM00" localSheetId="10">#REF!</definedName>
    <definedName name="DIFERCOLUM00" localSheetId="11">#REF!</definedName>
    <definedName name="DIFERCOLUM00" localSheetId="12">#REF!</definedName>
    <definedName name="DIFERCOLUM00" localSheetId="13">#REF!</definedName>
    <definedName name="DIFERCOLUM00" localSheetId="14">#REF!</definedName>
    <definedName name="DIFERCOLUM00" localSheetId="20">#REF!</definedName>
    <definedName name="DIFERCOLUM00" localSheetId="19">#REF!</definedName>
    <definedName name="DIFERCOLUM00">#REF!</definedName>
    <definedName name="DIFERCOLUM01" localSheetId="3">#REF!</definedName>
    <definedName name="DIFERCOLUM01" localSheetId="4">#REF!</definedName>
    <definedName name="DIFERCOLUM01" localSheetId="5">#REF!</definedName>
    <definedName name="DIFERCOLUM01" localSheetId="6">#REF!</definedName>
    <definedName name="DIFERCOLUM01" localSheetId="7">#REF!</definedName>
    <definedName name="DIFERCOLUM01" localSheetId="8">#REF!</definedName>
    <definedName name="DIFERCOLUM01" localSheetId="9">#REF!</definedName>
    <definedName name="DIFERCOLUM01" localSheetId="10">#REF!</definedName>
    <definedName name="DIFERCOLUM01" localSheetId="11">#REF!</definedName>
    <definedName name="DIFERCOLUM01" localSheetId="12">#REF!</definedName>
    <definedName name="DIFERCOLUM01" localSheetId="13">#REF!</definedName>
    <definedName name="DIFERCOLUM01" localSheetId="14">#REF!</definedName>
    <definedName name="DIFERCOLUM01" localSheetId="20">#REF!</definedName>
    <definedName name="DIFERCOLUM01" localSheetId="19">#REF!</definedName>
    <definedName name="DIFERCOLUM01">#REF!</definedName>
    <definedName name="DIFERCOLUM02" localSheetId="3">#REF!</definedName>
    <definedName name="DIFERCOLUM02" localSheetId="4">#REF!</definedName>
    <definedName name="DIFERCOLUM02" localSheetId="5">#REF!</definedName>
    <definedName name="DIFERCOLUM02" localSheetId="6">#REF!</definedName>
    <definedName name="DIFERCOLUM02" localSheetId="7">#REF!</definedName>
    <definedName name="DIFERCOLUM02" localSheetId="8">#REF!</definedName>
    <definedName name="DIFERCOLUM02" localSheetId="9">#REF!</definedName>
    <definedName name="DIFERCOLUM02" localSheetId="10">#REF!</definedName>
    <definedName name="DIFERCOLUM02" localSheetId="11">#REF!</definedName>
    <definedName name="DIFERCOLUM02" localSheetId="12">#REF!</definedName>
    <definedName name="DIFERCOLUM02" localSheetId="13">#REF!</definedName>
    <definedName name="DIFERCOLUM02" localSheetId="14">#REF!</definedName>
    <definedName name="DIFERCOLUM02" localSheetId="20">#REF!</definedName>
    <definedName name="DIFERCOLUM02" localSheetId="19">#REF!</definedName>
    <definedName name="DIFERCOLUM02">#REF!</definedName>
    <definedName name="DIFERCOLUM99" localSheetId="3">#REF!</definedName>
    <definedName name="DIFERCOLUM99" localSheetId="4">#REF!</definedName>
    <definedName name="DIFERCOLUM99" localSheetId="5">#REF!</definedName>
    <definedName name="DIFERCOLUM99" localSheetId="6">#REF!</definedName>
    <definedName name="DIFERCOLUM99" localSheetId="7">#REF!</definedName>
    <definedName name="DIFERCOLUM99" localSheetId="8">#REF!</definedName>
    <definedName name="DIFERCOLUM99" localSheetId="9">#REF!</definedName>
    <definedName name="DIFERCOLUM99" localSheetId="10">#REF!</definedName>
    <definedName name="DIFERCOLUM99" localSheetId="11">#REF!</definedName>
    <definedName name="DIFERCOLUM99" localSheetId="12">#REF!</definedName>
    <definedName name="DIFERCOLUM99" localSheetId="13">#REF!</definedName>
    <definedName name="DIFERCOLUM99" localSheetId="14">#REF!</definedName>
    <definedName name="DIFERCOLUM99" localSheetId="19">#REF!</definedName>
    <definedName name="DIFERCOLUM99">#REF!</definedName>
    <definedName name="DOLARES">#REF!</definedName>
    <definedName name="dos" localSheetId="3">#REF!</definedName>
    <definedName name="dos" localSheetId="4">#REF!</definedName>
    <definedName name="dos" localSheetId="5">#REF!</definedName>
    <definedName name="dos" localSheetId="6">#REF!</definedName>
    <definedName name="dos" localSheetId="7">#REF!</definedName>
    <definedName name="dos" localSheetId="8">#REF!</definedName>
    <definedName name="dos" localSheetId="9">#REF!</definedName>
    <definedName name="dos" localSheetId="10">#REF!</definedName>
    <definedName name="dos" localSheetId="11">#REF!</definedName>
    <definedName name="dos" localSheetId="12">#REF!</definedName>
    <definedName name="dos" localSheetId="13">#REF!</definedName>
    <definedName name="dos" localSheetId="14">#REF!</definedName>
    <definedName name="dos" localSheetId="19">#REF!</definedName>
    <definedName name="dos">#REF!</definedName>
    <definedName name="ECOPETROLCRECIM" localSheetId="3">#REF!</definedName>
    <definedName name="ECOPETROLCRECIM" localSheetId="4">#REF!</definedName>
    <definedName name="ECOPETROLCRECIM" localSheetId="5">#REF!</definedName>
    <definedName name="ECOPETROLCRECIM" localSheetId="6">#REF!</definedName>
    <definedName name="ECOPETROLCRECIM" localSheetId="7">#REF!</definedName>
    <definedName name="ECOPETROLCRECIM" localSheetId="8">#REF!</definedName>
    <definedName name="ECOPETROLCRECIM" localSheetId="9">#REF!</definedName>
    <definedName name="ECOPETROLCRECIM" localSheetId="10">#REF!</definedName>
    <definedName name="ECOPETROLCRECIM" localSheetId="11">#REF!</definedName>
    <definedName name="ECOPETROLCRECIM" localSheetId="12">#REF!</definedName>
    <definedName name="ECOPETROLCRECIM" localSheetId="13">#REF!</definedName>
    <definedName name="ECOPETROLCRECIM" localSheetId="14">#REF!</definedName>
    <definedName name="ECOPETROLCRECIM" localSheetId="19">#REF!</definedName>
    <definedName name="ECOPETROLCRECIM">#REF!</definedName>
    <definedName name="ECOPETROLPESOS" localSheetId="3">#REF!</definedName>
    <definedName name="ECOPETROLPESOS" localSheetId="4">#REF!</definedName>
    <definedName name="ECOPETROLPESOS" localSheetId="5">#REF!</definedName>
    <definedName name="ECOPETROLPESOS" localSheetId="6">#REF!</definedName>
    <definedName name="ECOPETROLPESOS" localSheetId="7">#REF!</definedName>
    <definedName name="ECOPETROLPESOS" localSheetId="8">#REF!</definedName>
    <definedName name="ECOPETROLPESOS" localSheetId="9">#REF!</definedName>
    <definedName name="ECOPETROLPESOS" localSheetId="10">#REF!</definedName>
    <definedName name="ECOPETROLPESOS" localSheetId="11">#REF!</definedName>
    <definedName name="ECOPETROLPESOS" localSheetId="12">#REF!</definedName>
    <definedName name="ECOPETROLPESOS" localSheetId="13">#REF!</definedName>
    <definedName name="ECOPETROLPESOS" localSheetId="14">#REF!</definedName>
    <definedName name="ECOPETROLPESOS" localSheetId="19">#REF!</definedName>
    <definedName name="ECOPETROLPESOS">#REF!</definedName>
    <definedName name="ECOPETROLPIB" localSheetId="3">#REF!</definedName>
    <definedName name="ECOPETROLPIB" localSheetId="4">#REF!</definedName>
    <definedName name="ECOPETROLPIB" localSheetId="5">#REF!</definedName>
    <definedName name="ECOPETROLPIB" localSheetId="6">#REF!</definedName>
    <definedName name="ECOPETROLPIB" localSheetId="7">#REF!</definedName>
    <definedName name="ECOPETROLPIB" localSheetId="8">#REF!</definedName>
    <definedName name="ECOPETROLPIB" localSheetId="9">#REF!</definedName>
    <definedName name="ECOPETROLPIB" localSheetId="10">#REF!</definedName>
    <definedName name="ECOPETROLPIB" localSheetId="11">#REF!</definedName>
    <definedName name="ECOPETROLPIB" localSheetId="12">#REF!</definedName>
    <definedName name="ECOPETROLPIB" localSheetId="13">#REF!</definedName>
    <definedName name="ECOPETROLPIB" localSheetId="14">#REF!</definedName>
    <definedName name="ECOPETROLPIB" localSheetId="19">#REF!</definedName>
    <definedName name="ECOPETROLPIB">#REF!</definedName>
    <definedName name="EE" hidden="1">{#N/A,#N/A,FALSE,"informes"}</definedName>
    <definedName name="EGRAFICOS1" localSheetId="3">#REF!</definedName>
    <definedName name="EGRAFICOS1" localSheetId="4">#REF!</definedName>
    <definedName name="EGRAFICOS1" localSheetId="5">#REF!</definedName>
    <definedName name="EGRAFICOS1" localSheetId="6">#REF!</definedName>
    <definedName name="EGRAFICOS1" localSheetId="7">#REF!</definedName>
    <definedName name="EGRAFICOS1" localSheetId="8">#REF!</definedName>
    <definedName name="EGRAFICOS1" localSheetId="9">#REF!</definedName>
    <definedName name="EGRAFICOS1" localSheetId="10">#REF!</definedName>
    <definedName name="EGRAFICOS1" localSheetId="11">#REF!</definedName>
    <definedName name="EGRAFICOS1" localSheetId="12">#REF!</definedName>
    <definedName name="EGRAFICOS1" localSheetId="13">#REF!</definedName>
    <definedName name="EGRAFICOS1" localSheetId="14">#REF!</definedName>
    <definedName name="EGRAFICOS1" localSheetId="19">#REF!</definedName>
    <definedName name="EGRAFICOS1">#REF!</definedName>
    <definedName name="EGRAFICOS2" localSheetId="3">#REF!</definedName>
    <definedName name="EGRAFICOS2" localSheetId="4">#REF!</definedName>
    <definedName name="EGRAFICOS2" localSheetId="5">#REF!</definedName>
    <definedName name="EGRAFICOS2" localSheetId="6">#REF!</definedName>
    <definedName name="EGRAFICOS2" localSheetId="7">#REF!</definedName>
    <definedName name="EGRAFICOS2" localSheetId="8">#REF!</definedName>
    <definedName name="EGRAFICOS2" localSheetId="9">#REF!</definedName>
    <definedName name="EGRAFICOS2" localSheetId="10">#REF!</definedName>
    <definedName name="EGRAFICOS2" localSheetId="11">#REF!</definedName>
    <definedName name="EGRAFICOS2" localSheetId="12">#REF!</definedName>
    <definedName name="EGRAFICOS2" localSheetId="13">#REF!</definedName>
    <definedName name="EGRAFICOS2" localSheetId="14">#REF!</definedName>
    <definedName name="EGRAFICOS2" localSheetId="19">#REF!</definedName>
    <definedName name="EGRAFICOS2">#REF!</definedName>
    <definedName name="EGRAFICOS3" localSheetId="3">#REF!</definedName>
    <definedName name="EGRAFICOS3" localSheetId="4">#REF!</definedName>
    <definedName name="EGRAFICOS3" localSheetId="5">#REF!</definedName>
    <definedName name="EGRAFICOS3" localSheetId="6">#REF!</definedName>
    <definedName name="EGRAFICOS3" localSheetId="7">#REF!</definedName>
    <definedName name="EGRAFICOS3" localSheetId="8">#REF!</definedName>
    <definedName name="EGRAFICOS3" localSheetId="9">#REF!</definedName>
    <definedName name="EGRAFICOS3" localSheetId="10">#REF!</definedName>
    <definedName name="EGRAFICOS3" localSheetId="11">#REF!</definedName>
    <definedName name="EGRAFICOS3" localSheetId="12">#REF!</definedName>
    <definedName name="EGRAFICOS3" localSheetId="13">#REF!</definedName>
    <definedName name="EGRAFICOS3" localSheetId="14">#REF!</definedName>
    <definedName name="EGRAFICOS3" localSheetId="19">#REF!</definedName>
    <definedName name="EGRAFICOS3">#REF!</definedName>
    <definedName name="ejcprp" localSheetId="3">#REF!</definedName>
    <definedName name="ejcprp" localSheetId="4">#REF!</definedName>
    <definedName name="ejcprp" localSheetId="5">#REF!</definedName>
    <definedName name="ejcprp" localSheetId="6">#REF!</definedName>
    <definedName name="ejcprp" localSheetId="7">#REF!</definedName>
    <definedName name="ejcprp" localSheetId="8">#REF!</definedName>
    <definedName name="ejcprp" localSheetId="9">#REF!</definedName>
    <definedName name="ejcprp" localSheetId="10">#REF!</definedName>
    <definedName name="ejcprp" localSheetId="11">#REF!</definedName>
    <definedName name="ejcprp" localSheetId="12">#REF!</definedName>
    <definedName name="ejcprp" localSheetId="13">#REF!</definedName>
    <definedName name="ejcprp" localSheetId="14">#REF!</definedName>
    <definedName name="ejcprp" localSheetId="19">#REF!</definedName>
    <definedName name="ejcprp">#REF!</definedName>
    <definedName name="eje" localSheetId="3">#REF!</definedName>
    <definedName name="eje" localSheetId="4">#REF!</definedName>
    <definedName name="eje" localSheetId="5">#REF!</definedName>
    <definedName name="eje" localSheetId="6">#REF!</definedName>
    <definedName name="eje" localSheetId="7">#REF!</definedName>
    <definedName name="eje" localSheetId="8">#REF!</definedName>
    <definedName name="eje" localSheetId="9">#REF!</definedName>
    <definedName name="eje" localSheetId="10">#REF!</definedName>
    <definedName name="eje" localSheetId="11">#REF!</definedName>
    <definedName name="eje" localSheetId="12">#REF!</definedName>
    <definedName name="eje" localSheetId="13">#REF!</definedName>
    <definedName name="eje" localSheetId="14">#REF!</definedName>
    <definedName name="eje" localSheetId="19">#REF!</definedName>
    <definedName name="eje">#REF!</definedName>
    <definedName name="ELASTICIDAD_RECAUDO_IVA" localSheetId="3">#REF!</definedName>
    <definedName name="ELASTICIDAD_RECAUDO_IVA" localSheetId="4">#REF!</definedName>
    <definedName name="ELASTICIDAD_RECAUDO_IVA" localSheetId="5">#REF!</definedName>
    <definedName name="ELASTICIDAD_RECAUDO_IVA" localSheetId="6">#REF!</definedName>
    <definedName name="ELASTICIDAD_RECAUDO_IVA" localSheetId="7">#REF!</definedName>
    <definedName name="ELASTICIDAD_RECAUDO_IVA" localSheetId="8">#REF!</definedName>
    <definedName name="ELASTICIDAD_RECAUDO_IVA" localSheetId="9">#REF!</definedName>
    <definedName name="ELASTICIDAD_RECAUDO_IVA" localSheetId="10">#REF!</definedName>
    <definedName name="ELASTICIDAD_RECAUDO_IVA" localSheetId="11">#REF!</definedName>
    <definedName name="ELASTICIDAD_RECAUDO_IVA" localSheetId="12">#REF!</definedName>
    <definedName name="ELASTICIDAD_RECAUDO_IVA" localSheetId="13">#REF!</definedName>
    <definedName name="ELASTICIDAD_RECAUDO_IVA" localSheetId="14">#REF!</definedName>
    <definedName name="ELASTICIDAD_RECAUDO_IVA" localSheetId="20">#REF!</definedName>
    <definedName name="ELASTICIDAD_RECAUDO_IVA" localSheetId="19">#REF!</definedName>
    <definedName name="ELASTICIDAD_RECAUDO_IVA">#REF!</definedName>
    <definedName name="ELECTRICOCRECIM" localSheetId="3">#REF!</definedName>
    <definedName name="ELECTRICOCRECIM" localSheetId="4">#REF!</definedName>
    <definedName name="ELECTRICOCRECIM" localSheetId="5">#REF!</definedName>
    <definedName name="ELECTRICOCRECIM" localSheetId="6">#REF!</definedName>
    <definedName name="ELECTRICOCRECIM" localSheetId="7">#REF!</definedName>
    <definedName name="ELECTRICOCRECIM" localSheetId="8">#REF!</definedName>
    <definedName name="ELECTRICOCRECIM" localSheetId="9">#REF!</definedName>
    <definedName name="ELECTRICOCRECIM" localSheetId="10">#REF!</definedName>
    <definedName name="ELECTRICOCRECIM" localSheetId="11">#REF!</definedName>
    <definedName name="ELECTRICOCRECIM" localSheetId="12">#REF!</definedName>
    <definedName name="ELECTRICOCRECIM" localSheetId="13">#REF!</definedName>
    <definedName name="ELECTRICOCRECIM" localSheetId="14">#REF!</definedName>
    <definedName name="ELECTRICOCRECIM" localSheetId="20">#REF!</definedName>
    <definedName name="ELECTRICOCRECIM" localSheetId="19">#REF!</definedName>
    <definedName name="ELECTRICOCRECIM">#REF!</definedName>
    <definedName name="ELECTRICOPESOS" localSheetId="3">#REF!</definedName>
    <definedName name="ELECTRICOPESOS" localSheetId="4">#REF!</definedName>
    <definedName name="ELECTRICOPESOS" localSheetId="5">#REF!</definedName>
    <definedName name="ELECTRICOPESOS" localSheetId="6">#REF!</definedName>
    <definedName name="ELECTRICOPESOS" localSheetId="7">#REF!</definedName>
    <definedName name="ELECTRICOPESOS" localSheetId="8">#REF!</definedName>
    <definedName name="ELECTRICOPESOS" localSheetId="9">#REF!</definedName>
    <definedName name="ELECTRICOPESOS" localSheetId="10">#REF!</definedName>
    <definedName name="ELECTRICOPESOS" localSheetId="11">#REF!</definedName>
    <definedName name="ELECTRICOPESOS" localSheetId="12">#REF!</definedName>
    <definedName name="ELECTRICOPESOS" localSheetId="13">#REF!</definedName>
    <definedName name="ELECTRICOPESOS" localSheetId="14">#REF!</definedName>
    <definedName name="ELECTRICOPESOS" localSheetId="19">#REF!</definedName>
    <definedName name="ELECTRICOPESOS">#REF!</definedName>
    <definedName name="ELECTRICOPIB" localSheetId="3">#REF!</definedName>
    <definedName name="ELECTRICOPIB" localSheetId="4">#REF!</definedName>
    <definedName name="ELECTRICOPIB" localSheetId="5">#REF!</definedName>
    <definedName name="ELECTRICOPIB" localSheetId="6">#REF!</definedName>
    <definedName name="ELECTRICOPIB" localSheetId="7">#REF!</definedName>
    <definedName name="ELECTRICOPIB" localSheetId="8">#REF!</definedName>
    <definedName name="ELECTRICOPIB" localSheetId="9">#REF!</definedName>
    <definedName name="ELECTRICOPIB" localSheetId="10">#REF!</definedName>
    <definedName name="ELECTRICOPIB" localSheetId="11">#REF!</definedName>
    <definedName name="ELECTRICOPIB" localSheetId="12">#REF!</definedName>
    <definedName name="ELECTRICOPIB" localSheetId="13">#REF!</definedName>
    <definedName name="ELECTRICOPIB" localSheetId="14">#REF!</definedName>
    <definedName name="ELECTRICOPIB" localSheetId="19">#REF!</definedName>
    <definedName name="ELECTRICOPIB">#REF!</definedName>
    <definedName name="empalme" localSheetId="3">#REF!</definedName>
    <definedName name="empalme" localSheetId="4">#REF!</definedName>
    <definedName name="empalme" localSheetId="5">#REF!</definedName>
    <definedName name="empalme" localSheetId="6">#REF!</definedName>
    <definedName name="empalme" localSheetId="7">#REF!</definedName>
    <definedName name="empalme" localSheetId="8">#REF!</definedName>
    <definedName name="empalme" localSheetId="9">#REF!</definedName>
    <definedName name="empalme" localSheetId="10">#REF!</definedName>
    <definedName name="empalme" localSheetId="11">#REF!</definedName>
    <definedName name="empalme" localSheetId="12">#REF!</definedName>
    <definedName name="empalme" localSheetId="13">#REF!</definedName>
    <definedName name="empalme" localSheetId="14">#REF!</definedName>
    <definedName name="empalme" localSheetId="19">#REF!</definedName>
    <definedName name="empalme">#REF!</definedName>
    <definedName name="emppln" localSheetId="3">#REF!</definedName>
    <definedName name="emppln" localSheetId="4">#REF!</definedName>
    <definedName name="emppln" localSheetId="5">#REF!</definedName>
    <definedName name="emppln" localSheetId="6">#REF!</definedName>
    <definedName name="emppln" localSheetId="7">#REF!</definedName>
    <definedName name="emppln" localSheetId="8">#REF!</definedName>
    <definedName name="emppln" localSheetId="9">#REF!</definedName>
    <definedName name="emppln" localSheetId="10">#REF!</definedName>
    <definedName name="emppln" localSheetId="11">#REF!</definedName>
    <definedName name="emppln" localSheetId="12">#REF!</definedName>
    <definedName name="emppln" localSheetId="13">#REF!</definedName>
    <definedName name="emppln" localSheetId="14">#REF!</definedName>
    <definedName name="emppln" localSheetId="19">#REF!</definedName>
    <definedName name="emppln">#REF!</definedName>
    <definedName name="encima98" localSheetId="3">#REF!</definedName>
    <definedName name="encima98" localSheetId="4">#REF!</definedName>
    <definedName name="encima98" localSheetId="5">#REF!</definedName>
    <definedName name="encima98" localSheetId="6">#REF!</definedName>
    <definedName name="encima98" localSheetId="7">#REF!</definedName>
    <definedName name="encima98" localSheetId="8">#REF!</definedName>
    <definedName name="encima98" localSheetId="9">#REF!</definedName>
    <definedName name="encima98" localSheetId="10">#REF!</definedName>
    <definedName name="encima98" localSheetId="11">#REF!</definedName>
    <definedName name="encima98" localSheetId="12">#REF!</definedName>
    <definedName name="encima98" localSheetId="13">#REF!</definedName>
    <definedName name="encima98" localSheetId="14">#REF!</definedName>
    <definedName name="encima98" localSheetId="19">#REF!</definedName>
    <definedName name="encima98">#REF!</definedName>
    <definedName name="Ene">#REF!</definedName>
    <definedName name="ENEROP" localSheetId="3">#REF!</definedName>
    <definedName name="ENEROP" localSheetId="4">#REF!</definedName>
    <definedName name="ENEROP" localSheetId="5">#REF!</definedName>
    <definedName name="ENEROP" localSheetId="6">#REF!</definedName>
    <definedName name="ENEROP" localSheetId="7">#REF!</definedName>
    <definedName name="ENEROP" localSheetId="8">#REF!</definedName>
    <definedName name="ENEROP" localSheetId="9">#REF!</definedName>
    <definedName name="ENEROP" localSheetId="10">#REF!</definedName>
    <definedName name="ENEROP" localSheetId="11">#REF!</definedName>
    <definedName name="ENEROP" localSheetId="12">#REF!</definedName>
    <definedName name="ENEROP" localSheetId="13">#REF!</definedName>
    <definedName name="ENEROP" localSheetId="14">#REF!</definedName>
    <definedName name="ENEROP" localSheetId="20">#REF!</definedName>
    <definedName name="ENEROP" localSheetId="19">#REF!</definedName>
    <definedName name="ENEROP">#REF!</definedName>
    <definedName name="ENERORN" localSheetId="3">#REF!</definedName>
    <definedName name="ENERORN" localSheetId="4">#REF!</definedName>
    <definedName name="ENERORN" localSheetId="5">#REF!</definedName>
    <definedName name="ENERORN" localSheetId="6">#REF!</definedName>
    <definedName name="ENERORN" localSheetId="7">#REF!</definedName>
    <definedName name="ENERORN" localSheetId="8">#REF!</definedName>
    <definedName name="ENERORN" localSheetId="9">#REF!</definedName>
    <definedName name="ENERORN" localSheetId="10">#REF!</definedName>
    <definedName name="ENERORN" localSheetId="11">#REF!</definedName>
    <definedName name="ENERORN" localSheetId="12">#REF!</definedName>
    <definedName name="ENERORN" localSheetId="13">#REF!</definedName>
    <definedName name="ENERORN" localSheetId="14">#REF!</definedName>
    <definedName name="ENERORN" localSheetId="20">#REF!</definedName>
    <definedName name="ENERORN" localSheetId="19">#REF!</definedName>
    <definedName name="ENERORN">#REF!</definedName>
    <definedName name="ENERORP" localSheetId="3">#REF!</definedName>
    <definedName name="ENERORP" localSheetId="4">#REF!</definedName>
    <definedName name="ENERORP" localSheetId="5">#REF!</definedName>
    <definedName name="ENERORP" localSheetId="6">#REF!</definedName>
    <definedName name="ENERORP" localSheetId="7">#REF!</definedName>
    <definedName name="ENERORP" localSheetId="8">#REF!</definedName>
    <definedName name="ENERORP" localSheetId="9">#REF!</definedName>
    <definedName name="ENERORP" localSheetId="10">#REF!</definedName>
    <definedName name="ENERORP" localSheetId="11">#REF!</definedName>
    <definedName name="ENERORP" localSheetId="12">#REF!</definedName>
    <definedName name="ENERORP" localSheetId="13">#REF!</definedName>
    <definedName name="ENERORP" localSheetId="14">#REF!</definedName>
    <definedName name="ENERORP" localSheetId="20">#REF!</definedName>
    <definedName name="ENERORP" localSheetId="19">#REF!</definedName>
    <definedName name="ENERORP">#REF!</definedName>
    <definedName name="ESCENARIO__0" localSheetId="3">#REF!</definedName>
    <definedName name="ESCENARIO__0" localSheetId="4">#REF!</definedName>
    <definedName name="ESCENARIO__0" localSheetId="5">#REF!</definedName>
    <definedName name="ESCENARIO__0" localSheetId="6">#REF!</definedName>
    <definedName name="ESCENARIO__0" localSheetId="7">#REF!</definedName>
    <definedName name="ESCENARIO__0" localSheetId="8">#REF!</definedName>
    <definedName name="ESCENARIO__0" localSheetId="9">#REF!</definedName>
    <definedName name="ESCENARIO__0" localSheetId="10">#REF!</definedName>
    <definedName name="ESCENARIO__0" localSheetId="11">#REF!</definedName>
    <definedName name="ESCENARIO__0" localSheetId="12">#REF!</definedName>
    <definedName name="ESCENARIO__0" localSheetId="13">#REF!</definedName>
    <definedName name="ESCENARIO__0" localSheetId="14">#REF!</definedName>
    <definedName name="ESCENARIO__0" localSheetId="19">#REF!</definedName>
    <definedName name="ESCENARIO__0">#REF!</definedName>
    <definedName name="ESCENARIO__1" localSheetId="3">#REF!</definedName>
    <definedName name="ESCENARIO__1" localSheetId="4">#REF!</definedName>
    <definedName name="ESCENARIO__1" localSheetId="5">#REF!</definedName>
    <definedName name="ESCENARIO__1" localSheetId="6">#REF!</definedName>
    <definedName name="ESCENARIO__1" localSheetId="7">#REF!</definedName>
    <definedName name="ESCENARIO__1" localSheetId="8">#REF!</definedName>
    <definedName name="ESCENARIO__1" localSheetId="9">#REF!</definedName>
    <definedName name="ESCENARIO__1" localSheetId="10">#REF!</definedName>
    <definedName name="ESCENARIO__1" localSheetId="11">#REF!</definedName>
    <definedName name="ESCENARIO__1" localSheetId="12">#REF!</definedName>
    <definedName name="ESCENARIO__1" localSheetId="13">#REF!</definedName>
    <definedName name="ESCENARIO__1" localSheetId="14">#REF!</definedName>
    <definedName name="ESCENARIO__1" localSheetId="19">#REF!</definedName>
    <definedName name="ESCENARIO__1">#REF!</definedName>
    <definedName name="ESCENARIO_1__Ajustado" localSheetId="3">#REF!</definedName>
    <definedName name="ESCENARIO_1__Ajustado" localSheetId="4">#REF!</definedName>
    <definedName name="ESCENARIO_1__Ajustado" localSheetId="5">#REF!</definedName>
    <definedName name="ESCENARIO_1__Ajustado" localSheetId="6">#REF!</definedName>
    <definedName name="ESCENARIO_1__Ajustado" localSheetId="7">#REF!</definedName>
    <definedName name="ESCENARIO_1__Ajustado" localSheetId="8">#REF!</definedName>
    <definedName name="ESCENARIO_1__Ajustado" localSheetId="9">#REF!</definedName>
    <definedName name="ESCENARIO_1__Ajustado" localSheetId="10">#REF!</definedName>
    <definedName name="ESCENARIO_1__Ajustado" localSheetId="11">#REF!</definedName>
    <definedName name="ESCENARIO_1__Ajustado" localSheetId="12">#REF!</definedName>
    <definedName name="ESCENARIO_1__Ajustado" localSheetId="13">#REF!</definedName>
    <definedName name="ESCENARIO_1__Ajustado" localSheetId="14">#REF!</definedName>
    <definedName name="ESCENARIO_1__Ajustado" localSheetId="19">#REF!</definedName>
    <definedName name="ESCENARIO_1__Ajustado">#REF!</definedName>
    <definedName name="ESCENARIO_2" localSheetId="3">#REF!</definedName>
    <definedName name="ESCENARIO_2" localSheetId="4">#REF!</definedName>
    <definedName name="ESCENARIO_2" localSheetId="5">#REF!</definedName>
    <definedName name="ESCENARIO_2" localSheetId="6">#REF!</definedName>
    <definedName name="ESCENARIO_2" localSheetId="7">#REF!</definedName>
    <definedName name="ESCENARIO_2" localSheetId="8">#REF!</definedName>
    <definedName name="ESCENARIO_2" localSheetId="9">#REF!</definedName>
    <definedName name="ESCENARIO_2" localSheetId="10">#REF!</definedName>
    <definedName name="ESCENARIO_2" localSheetId="11">#REF!</definedName>
    <definedName name="ESCENARIO_2" localSheetId="12">#REF!</definedName>
    <definedName name="ESCENARIO_2" localSheetId="13">#REF!</definedName>
    <definedName name="ESCENARIO_2" localSheetId="14">#REF!</definedName>
    <definedName name="ESCENARIO_2" localSheetId="19">#REF!</definedName>
    <definedName name="ESCENARIO_2">#REF!</definedName>
    <definedName name="ESCENARIO_3" localSheetId="3">#REF!</definedName>
    <definedName name="ESCENARIO_3" localSheetId="4">#REF!</definedName>
    <definedName name="ESCENARIO_3" localSheetId="5">#REF!</definedName>
    <definedName name="ESCENARIO_3" localSheetId="6">#REF!</definedName>
    <definedName name="ESCENARIO_3" localSheetId="7">#REF!</definedName>
    <definedName name="ESCENARIO_3" localSheetId="8">#REF!</definedName>
    <definedName name="ESCENARIO_3" localSheetId="9">#REF!</definedName>
    <definedName name="ESCENARIO_3" localSheetId="10">#REF!</definedName>
    <definedName name="ESCENARIO_3" localSheetId="11">#REF!</definedName>
    <definedName name="ESCENARIO_3" localSheetId="12">#REF!</definedName>
    <definedName name="ESCENARIO_3" localSheetId="13">#REF!</definedName>
    <definedName name="ESCENARIO_3" localSheetId="14">#REF!</definedName>
    <definedName name="ESCENARIO_3" localSheetId="19">#REF!</definedName>
    <definedName name="ESCENARIO_3">#REF!</definedName>
    <definedName name="ESCENARIO_NUEVO" localSheetId="3">#REF!</definedName>
    <definedName name="ESCENARIO_NUEVO" localSheetId="4">#REF!</definedName>
    <definedName name="ESCENARIO_NUEVO" localSheetId="5">#REF!</definedName>
    <definedName name="ESCENARIO_NUEVO" localSheetId="6">#REF!</definedName>
    <definedName name="ESCENARIO_NUEVO" localSheetId="7">#REF!</definedName>
    <definedName name="ESCENARIO_NUEVO" localSheetId="8">#REF!</definedName>
    <definedName name="ESCENARIO_NUEVO" localSheetId="9">#REF!</definedName>
    <definedName name="ESCENARIO_NUEVO" localSheetId="10">#REF!</definedName>
    <definedName name="ESCENARIO_NUEVO" localSheetId="11">#REF!</definedName>
    <definedName name="ESCENARIO_NUEVO" localSheetId="12">#REF!</definedName>
    <definedName name="ESCENARIO_NUEVO" localSheetId="13">#REF!</definedName>
    <definedName name="ESCENARIO_NUEVO" localSheetId="14">#REF!</definedName>
    <definedName name="ESCENARIO_NUEVO" localSheetId="19">#REF!</definedName>
    <definedName name="ESCENARIO_NUEVO">#REF!</definedName>
    <definedName name="estimaciones" localSheetId="3">#REF!</definedName>
    <definedName name="estimaciones" localSheetId="4">#REF!</definedName>
    <definedName name="estimaciones" localSheetId="5">#REF!</definedName>
    <definedName name="estimaciones" localSheetId="6">#REF!</definedName>
    <definedName name="estimaciones" localSheetId="7">#REF!</definedName>
    <definedName name="estimaciones" localSheetId="8">#REF!</definedName>
    <definedName name="estimaciones" localSheetId="9">#REF!</definedName>
    <definedName name="estimaciones" localSheetId="10">#REF!</definedName>
    <definedName name="estimaciones" localSheetId="11">#REF!</definedName>
    <definedName name="estimaciones" localSheetId="12">#REF!</definedName>
    <definedName name="estimaciones" localSheetId="13">#REF!</definedName>
    <definedName name="estimaciones" localSheetId="14">#REF!</definedName>
    <definedName name="estimaciones" localSheetId="19">#REF!</definedName>
    <definedName name="estimaciones">#REF!</definedName>
    <definedName name="excedentes2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excedentes3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BAWV" hidden="1">{#N/A,#N/A,FALSE,"informes"}</definedName>
    <definedName name="fds" hidden="1">{"epma",#N/A,FALSE,"EPMA"}</definedName>
    <definedName name="Feb">#REF!</definedName>
    <definedName name="FEBRERON" localSheetId="3">#REF!</definedName>
    <definedName name="FEBRERON" localSheetId="4">#REF!</definedName>
    <definedName name="FEBRERON" localSheetId="5">#REF!</definedName>
    <definedName name="FEBRERON" localSheetId="6">#REF!</definedName>
    <definedName name="FEBRERON" localSheetId="7">#REF!</definedName>
    <definedName name="FEBRERON" localSheetId="8">#REF!</definedName>
    <definedName name="FEBRERON" localSheetId="9">#REF!</definedName>
    <definedName name="FEBRERON" localSheetId="10">#REF!</definedName>
    <definedName name="FEBRERON" localSheetId="11">#REF!</definedName>
    <definedName name="FEBRERON" localSheetId="12">#REF!</definedName>
    <definedName name="FEBRERON" localSheetId="13">#REF!</definedName>
    <definedName name="FEBRERON" localSheetId="14">#REF!</definedName>
    <definedName name="FEBRERON" localSheetId="19">#REF!</definedName>
    <definedName name="FEBRERON">#REF!</definedName>
    <definedName name="FEBREROP" localSheetId="3">#REF!</definedName>
    <definedName name="FEBREROP" localSheetId="4">#REF!</definedName>
    <definedName name="FEBREROP" localSheetId="5">#REF!</definedName>
    <definedName name="FEBREROP" localSheetId="6">#REF!</definedName>
    <definedName name="FEBREROP" localSheetId="7">#REF!</definedName>
    <definedName name="FEBREROP" localSheetId="8">#REF!</definedName>
    <definedName name="FEBREROP" localSheetId="9">#REF!</definedName>
    <definedName name="FEBREROP" localSheetId="10">#REF!</definedName>
    <definedName name="FEBREROP" localSheetId="11">#REF!</definedName>
    <definedName name="FEBREROP" localSheetId="12">#REF!</definedName>
    <definedName name="FEBREROP" localSheetId="13">#REF!</definedName>
    <definedName name="FEBREROP" localSheetId="14">#REF!</definedName>
    <definedName name="FEBREROP" localSheetId="20">#REF!</definedName>
    <definedName name="FEBREROP" localSheetId="19">#REF!</definedName>
    <definedName name="FEBREROP">#REF!</definedName>
    <definedName name="FEBRERORN" localSheetId="3">#REF!</definedName>
    <definedName name="FEBRERORN" localSheetId="4">#REF!</definedName>
    <definedName name="FEBRERORN" localSheetId="5">#REF!</definedName>
    <definedName name="FEBRERORN" localSheetId="6">#REF!</definedName>
    <definedName name="FEBRERORN" localSheetId="7">#REF!</definedName>
    <definedName name="FEBRERORN" localSheetId="8">#REF!</definedName>
    <definedName name="FEBRERORN" localSheetId="9">#REF!</definedName>
    <definedName name="FEBRERORN" localSheetId="10">#REF!</definedName>
    <definedName name="FEBRERORN" localSheetId="11">#REF!</definedName>
    <definedName name="FEBRERORN" localSheetId="12">#REF!</definedName>
    <definedName name="FEBRERORN" localSheetId="13">#REF!</definedName>
    <definedName name="FEBRERORN" localSheetId="14">#REF!</definedName>
    <definedName name="FEBRERORN" localSheetId="20">#REF!</definedName>
    <definedName name="FEBRERORN" localSheetId="19">#REF!</definedName>
    <definedName name="FEBRERORN">#REF!</definedName>
    <definedName name="FEBRERORP" localSheetId="3">#REF!</definedName>
    <definedName name="FEBRERORP" localSheetId="4">#REF!</definedName>
    <definedName name="FEBRERORP" localSheetId="5">#REF!</definedName>
    <definedName name="FEBRERORP" localSheetId="6">#REF!</definedName>
    <definedName name="FEBRERORP" localSheetId="7">#REF!</definedName>
    <definedName name="FEBRERORP" localSheetId="8">#REF!</definedName>
    <definedName name="FEBRERORP" localSheetId="9">#REF!</definedName>
    <definedName name="FEBRERORP" localSheetId="10">#REF!</definedName>
    <definedName name="FEBRERORP" localSheetId="11">#REF!</definedName>
    <definedName name="FEBRERORP" localSheetId="12">#REF!</definedName>
    <definedName name="FEBRERORP" localSheetId="13">#REF!</definedName>
    <definedName name="FEBRERORP" localSheetId="14">#REF!</definedName>
    <definedName name="FEBRERORP" localSheetId="20">#REF!</definedName>
    <definedName name="FEBRERORP" localSheetId="19">#REF!</definedName>
    <definedName name="FEBRERORP">#REF!</definedName>
    <definedName name="FFPPT" localSheetId="3">#REF!</definedName>
    <definedName name="FFPPT" localSheetId="4">#REF!</definedName>
    <definedName name="FFPPT" localSheetId="5">#REF!</definedName>
    <definedName name="FFPPT" localSheetId="6">#REF!</definedName>
    <definedName name="FFPPT" localSheetId="7">#REF!</definedName>
    <definedName name="FFPPT" localSheetId="8">#REF!</definedName>
    <definedName name="FFPPT" localSheetId="9">#REF!</definedName>
    <definedName name="FFPPT" localSheetId="10">#REF!</definedName>
    <definedName name="FFPPT" localSheetId="11">#REF!</definedName>
    <definedName name="FFPPT" localSheetId="12">#REF!</definedName>
    <definedName name="FFPPT" localSheetId="13">#REF!</definedName>
    <definedName name="FFPPT" localSheetId="14">#REF!</definedName>
    <definedName name="FFPPT" localSheetId="19">#REF!</definedName>
    <definedName name="FFPPT">#REF!</definedName>
    <definedName name="FHKJBEARNKBW" hidden="1">{"INGRESOS DOLARES",#N/A,FALSE,"informes"}</definedName>
    <definedName name="fkjrthnk3t" hidden="1">{"PAGOS DOLARES",#N/A,FALSE,"informes"}</definedName>
    <definedName name="fmdñklje" hidden="1">{#N/A,#N/A,FALSE,"informes"}</definedName>
    <definedName name="FNCCRECIM" localSheetId="3">#REF!</definedName>
    <definedName name="FNCCRECIM" localSheetId="4">#REF!</definedName>
    <definedName name="FNCCRECIM" localSheetId="5">#REF!</definedName>
    <definedName name="FNCCRECIM" localSheetId="6">#REF!</definedName>
    <definedName name="FNCCRECIM" localSheetId="7">#REF!</definedName>
    <definedName name="FNCCRECIM" localSheetId="8">#REF!</definedName>
    <definedName name="FNCCRECIM" localSheetId="9">#REF!</definedName>
    <definedName name="FNCCRECIM" localSheetId="10">#REF!</definedName>
    <definedName name="FNCCRECIM" localSheetId="11">#REF!</definedName>
    <definedName name="FNCCRECIM" localSheetId="12">#REF!</definedName>
    <definedName name="FNCCRECIM" localSheetId="13">#REF!</definedName>
    <definedName name="FNCCRECIM" localSheetId="14">#REF!</definedName>
    <definedName name="FNCCRECIM" localSheetId="19">#REF!</definedName>
    <definedName name="FNCCRECIM">#REF!</definedName>
    <definedName name="FNCPESOS" localSheetId="3">#REF!</definedName>
    <definedName name="FNCPESOS" localSheetId="4">#REF!</definedName>
    <definedName name="FNCPESOS" localSheetId="5">#REF!</definedName>
    <definedName name="FNCPESOS" localSheetId="6">#REF!</definedName>
    <definedName name="FNCPESOS" localSheetId="7">#REF!</definedName>
    <definedName name="FNCPESOS" localSheetId="8">#REF!</definedName>
    <definedName name="FNCPESOS" localSheetId="9">#REF!</definedName>
    <definedName name="FNCPESOS" localSheetId="10">#REF!</definedName>
    <definedName name="FNCPESOS" localSheetId="11">#REF!</definedName>
    <definedName name="FNCPESOS" localSheetId="12">#REF!</definedName>
    <definedName name="FNCPESOS" localSheetId="13">#REF!</definedName>
    <definedName name="FNCPESOS" localSheetId="14">#REF!</definedName>
    <definedName name="FNCPESOS" localSheetId="19">#REF!</definedName>
    <definedName name="FNCPESOS">#REF!</definedName>
    <definedName name="FNCPIB" localSheetId="3">#REF!</definedName>
    <definedName name="FNCPIB" localSheetId="4">#REF!</definedName>
    <definedName name="FNCPIB" localSheetId="5">#REF!</definedName>
    <definedName name="FNCPIB" localSheetId="6">#REF!</definedName>
    <definedName name="FNCPIB" localSheetId="7">#REF!</definedName>
    <definedName name="FNCPIB" localSheetId="8">#REF!</definedName>
    <definedName name="FNCPIB" localSheetId="9">#REF!</definedName>
    <definedName name="FNCPIB" localSheetId="10">#REF!</definedName>
    <definedName name="FNCPIB" localSheetId="11">#REF!</definedName>
    <definedName name="FNCPIB" localSheetId="12">#REF!</definedName>
    <definedName name="FNCPIB" localSheetId="13">#REF!</definedName>
    <definedName name="FNCPIB" localSheetId="14">#REF!</definedName>
    <definedName name="FNCPIB" localSheetId="19">#REF!</definedName>
    <definedName name="FNCPIB">#REF!</definedName>
    <definedName name="FONPET2000" localSheetId="3">#REF!</definedName>
    <definedName name="FONPET2000" localSheetId="4">#REF!</definedName>
    <definedName name="FONPET2000" localSheetId="5">#REF!</definedName>
    <definedName name="FONPET2000" localSheetId="6">#REF!</definedName>
    <definedName name="FONPET2000" localSheetId="7">#REF!</definedName>
    <definedName name="FONPET2000" localSheetId="8">#REF!</definedName>
    <definedName name="FONPET2000" localSheetId="9">#REF!</definedName>
    <definedName name="FONPET2000" localSheetId="10">#REF!</definedName>
    <definedName name="FONPET2000" localSheetId="11">#REF!</definedName>
    <definedName name="FONPET2000" localSheetId="12">#REF!</definedName>
    <definedName name="FONPET2000" localSheetId="13">#REF!</definedName>
    <definedName name="FONPET2000" localSheetId="14">#REF!</definedName>
    <definedName name="FONPET2000" localSheetId="19">#REF!</definedName>
    <definedName name="FONPET2000">#REF!</definedName>
    <definedName name="FONPET2001" localSheetId="3">#REF!</definedName>
    <definedName name="FONPET2001" localSheetId="4">#REF!</definedName>
    <definedName name="FONPET2001" localSheetId="5">#REF!</definedName>
    <definedName name="FONPET2001" localSheetId="6">#REF!</definedName>
    <definedName name="FONPET2001" localSheetId="7">#REF!</definedName>
    <definedName name="FONPET2001" localSheetId="8">#REF!</definedName>
    <definedName name="FONPET2001" localSheetId="9">#REF!</definedName>
    <definedName name="FONPET2001" localSheetId="10">#REF!</definedName>
    <definedName name="FONPET2001" localSheetId="11">#REF!</definedName>
    <definedName name="FONPET2001" localSheetId="12">#REF!</definedName>
    <definedName name="FONPET2001" localSheetId="13">#REF!</definedName>
    <definedName name="FONPET2001" localSheetId="14">#REF!</definedName>
    <definedName name="FONPET2001" localSheetId="19">#REF!</definedName>
    <definedName name="FONPET2001">#REF!</definedName>
    <definedName name="FONPET2002" localSheetId="3">#REF!</definedName>
    <definedName name="FONPET2002" localSheetId="4">#REF!</definedName>
    <definedName name="FONPET2002" localSheetId="5">#REF!</definedName>
    <definedName name="FONPET2002" localSheetId="6">#REF!</definedName>
    <definedName name="FONPET2002" localSheetId="7">#REF!</definedName>
    <definedName name="FONPET2002" localSheetId="8">#REF!</definedName>
    <definedName name="FONPET2002" localSheetId="9">#REF!</definedName>
    <definedName name="FONPET2002" localSheetId="10">#REF!</definedName>
    <definedName name="FONPET2002" localSheetId="11">#REF!</definedName>
    <definedName name="FONPET2002" localSheetId="12">#REF!</definedName>
    <definedName name="FONPET2002" localSheetId="13">#REF!</definedName>
    <definedName name="FONPET2002" localSheetId="14">#REF!</definedName>
    <definedName name="FONPET2002" localSheetId="19">#REF!</definedName>
    <definedName name="FONPET2002">#REF!</definedName>
    <definedName name="FONPET2003" localSheetId="3">#REF!</definedName>
    <definedName name="FONPET2003" localSheetId="4">#REF!</definedName>
    <definedName name="FONPET2003" localSheetId="5">#REF!</definedName>
    <definedName name="FONPET2003" localSheetId="6">#REF!</definedName>
    <definedName name="FONPET2003" localSheetId="7">#REF!</definedName>
    <definedName name="FONPET2003" localSheetId="8">#REF!</definedName>
    <definedName name="FONPET2003" localSheetId="9">#REF!</definedName>
    <definedName name="FONPET2003" localSheetId="10">#REF!</definedName>
    <definedName name="FONPET2003" localSheetId="11">#REF!</definedName>
    <definedName name="FONPET2003" localSheetId="12">#REF!</definedName>
    <definedName name="FONPET2003" localSheetId="13">#REF!</definedName>
    <definedName name="FONPET2003" localSheetId="14">#REF!</definedName>
    <definedName name="FONPET2003" localSheetId="19">#REF!</definedName>
    <definedName name="FONPET2003">#REF!</definedName>
    <definedName name="FONPET2004" localSheetId="3">#REF!</definedName>
    <definedName name="FONPET2004" localSheetId="4">#REF!</definedName>
    <definedName name="FONPET2004" localSheetId="5">#REF!</definedName>
    <definedName name="FONPET2004" localSheetId="6">#REF!</definedName>
    <definedName name="FONPET2004" localSheetId="7">#REF!</definedName>
    <definedName name="FONPET2004" localSheetId="8">#REF!</definedName>
    <definedName name="FONPET2004" localSheetId="9">#REF!</definedName>
    <definedName name="FONPET2004" localSheetId="10">#REF!</definedName>
    <definedName name="FONPET2004" localSheetId="11">#REF!</definedName>
    <definedName name="FONPET2004" localSheetId="12">#REF!</definedName>
    <definedName name="FONPET2004" localSheetId="13">#REF!</definedName>
    <definedName name="FONPET2004" localSheetId="14">#REF!</definedName>
    <definedName name="FONPET2004" localSheetId="19">#REF!</definedName>
    <definedName name="FONPET2004">#REF!</definedName>
    <definedName name="FONPET2005" localSheetId="3">#REF!</definedName>
    <definedName name="FONPET2005" localSheetId="4">#REF!</definedName>
    <definedName name="FONPET2005" localSheetId="5">#REF!</definedName>
    <definedName name="FONPET2005" localSheetId="6">#REF!</definedName>
    <definedName name="FONPET2005" localSheetId="7">#REF!</definedName>
    <definedName name="FONPET2005" localSheetId="8">#REF!</definedName>
    <definedName name="FONPET2005" localSheetId="9">#REF!</definedName>
    <definedName name="FONPET2005" localSheetId="10">#REF!</definedName>
    <definedName name="FONPET2005" localSheetId="11">#REF!</definedName>
    <definedName name="FONPET2005" localSheetId="12">#REF!</definedName>
    <definedName name="FONPET2005" localSheetId="13">#REF!</definedName>
    <definedName name="FONPET2005" localSheetId="14">#REF!</definedName>
    <definedName name="FONPET2005" localSheetId="19">#REF!</definedName>
    <definedName name="FONPET2005">#REF!</definedName>
    <definedName name="FONPETOTAL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ONPETOTAL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fs" hidden="1">{"empresa",#N/A,FALSE,"xEMPRESA"}</definedName>
    <definedName name="ftolegal" localSheetId="3">#REF!</definedName>
    <definedName name="ftolegal" localSheetId="4">#REF!</definedName>
    <definedName name="ftolegal" localSheetId="5">#REF!</definedName>
    <definedName name="ftolegal" localSheetId="6">#REF!</definedName>
    <definedName name="ftolegal" localSheetId="7">#REF!</definedName>
    <definedName name="ftolegal" localSheetId="8">#REF!</definedName>
    <definedName name="ftolegal" localSheetId="9">#REF!</definedName>
    <definedName name="ftolegal" localSheetId="10">#REF!</definedName>
    <definedName name="ftolegal" localSheetId="11">#REF!</definedName>
    <definedName name="ftolegal" localSheetId="12">#REF!</definedName>
    <definedName name="ftolegal" localSheetId="13">#REF!</definedName>
    <definedName name="ftolegal" localSheetId="14">#REF!</definedName>
    <definedName name="ftolegal" localSheetId="20">#REF!</definedName>
    <definedName name="ftolegal" localSheetId="19">#REF!</definedName>
    <definedName name="ftolegal">#REF!</definedName>
    <definedName name="fun" localSheetId="3">#REF!</definedName>
    <definedName name="fun" localSheetId="4">#REF!</definedName>
    <definedName name="fun" localSheetId="5">#REF!</definedName>
    <definedName name="fun" localSheetId="6">#REF!</definedName>
    <definedName name="fun" localSheetId="7">#REF!</definedName>
    <definedName name="fun" localSheetId="8">#REF!</definedName>
    <definedName name="fun" localSheetId="9">#REF!</definedName>
    <definedName name="fun" localSheetId="10">#REF!</definedName>
    <definedName name="fun" localSheetId="11">#REF!</definedName>
    <definedName name="fun" localSheetId="12">#REF!</definedName>
    <definedName name="fun" localSheetId="13">#REF!</definedName>
    <definedName name="fun" localSheetId="14">#REF!</definedName>
    <definedName name="fun" localSheetId="20">#REF!</definedName>
    <definedName name="fun" localSheetId="19">#REF!</definedName>
    <definedName name="fun">#REF!</definedName>
    <definedName name="futnac" localSheetId="3">#REF!</definedName>
    <definedName name="futnac" localSheetId="4">#REF!</definedName>
    <definedName name="futnac" localSheetId="5">#REF!</definedName>
    <definedName name="futnac" localSheetId="6">#REF!</definedName>
    <definedName name="futnac" localSheetId="7">#REF!</definedName>
    <definedName name="futnac" localSheetId="8">#REF!</definedName>
    <definedName name="futnac" localSheetId="9">#REF!</definedName>
    <definedName name="futnac" localSheetId="10">#REF!</definedName>
    <definedName name="futnac" localSheetId="11">#REF!</definedName>
    <definedName name="futnac" localSheetId="12">#REF!</definedName>
    <definedName name="futnac" localSheetId="13">#REF!</definedName>
    <definedName name="futnac" localSheetId="14">#REF!</definedName>
    <definedName name="futnac" localSheetId="19">#REF!</definedName>
    <definedName name="futnac">#REF!</definedName>
    <definedName name="futprp" localSheetId="3">#REF!</definedName>
    <definedName name="futprp" localSheetId="4">#REF!</definedName>
    <definedName name="futprp" localSheetId="5">#REF!</definedName>
    <definedName name="futprp" localSheetId="6">#REF!</definedName>
    <definedName name="futprp" localSheetId="7">#REF!</definedName>
    <definedName name="futprp" localSheetId="8">#REF!</definedName>
    <definedName name="futprp" localSheetId="9">#REF!</definedName>
    <definedName name="futprp" localSheetId="10">#REF!</definedName>
    <definedName name="futprp" localSheetId="11">#REF!</definedName>
    <definedName name="futprp" localSheetId="12">#REF!</definedName>
    <definedName name="futprp" localSheetId="13">#REF!</definedName>
    <definedName name="futprp" localSheetId="14">#REF!</definedName>
    <definedName name="futprp" localSheetId="19">#REF!</definedName>
    <definedName name="futprp">#REF!</definedName>
    <definedName name="GASOLINA_REGULAR">#REF!</definedName>
    <definedName name="gasrep" localSheetId="3">#REF!</definedName>
    <definedName name="gasrep" localSheetId="4">#REF!</definedName>
    <definedName name="gasrep" localSheetId="5">#REF!</definedName>
    <definedName name="gasrep" localSheetId="6">#REF!</definedName>
    <definedName name="gasrep" localSheetId="7">#REF!</definedName>
    <definedName name="gasrep" localSheetId="8">#REF!</definedName>
    <definedName name="gasrep" localSheetId="9">#REF!</definedName>
    <definedName name="gasrep" localSheetId="10">#REF!</definedName>
    <definedName name="gasrep" localSheetId="11">#REF!</definedName>
    <definedName name="gasrep" localSheetId="12">#REF!</definedName>
    <definedName name="gasrep" localSheetId="13">#REF!</definedName>
    <definedName name="gasrep" localSheetId="14">#REF!</definedName>
    <definedName name="gasrep" localSheetId="20">#REF!</definedName>
    <definedName name="gasrep" localSheetId="19">#REF!</definedName>
    <definedName name="gasrep">#REF!</definedName>
    <definedName name="Gastos_generales" localSheetId="3">#REF!</definedName>
    <definedName name="Gastos_generales" localSheetId="4">#REF!</definedName>
    <definedName name="Gastos_generales" localSheetId="5">#REF!</definedName>
    <definedName name="Gastos_generales" localSheetId="6">#REF!</definedName>
    <definedName name="Gastos_generales" localSheetId="7">#REF!</definedName>
    <definedName name="Gastos_generales" localSheetId="8">#REF!</definedName>
    <definedName name="Gastos_generales" localSheetId="9">#REF!</definedName>
    <definedName name="Gastos_generales" localSheetId="10">#REF!</definedName>
    <definedName name="Gastos_generales" localSheetId="11">#REF!</definedName>
    <definedName name="Gastos_generales" localSheetId="12">#REF!</definedName>
    <definedName name="Gastos_generales" localSheetId="13">#REF!</definedName>
    <definedName name="Gastos_generales" localSheetId="14">#REF!</definedName>
    <definedName name="Gastos_generales" localSheetId="20">#REF!</definedName>
    <definedName name="Gastos_generales" localSheetId="19">#REF!</definedName>
    <definedName name="Gastos_generales">#REF!</definedName>
    <definedName name="gfnmgfxmmfg" hidden="1">{#N/A,#N/A,FALSE,"informes"}</definedName>
    <definedName name="gg" hidden="1">{#N/A,#N/A,FALSE,"informes"}</definedName>
    <definedName name="ghhhhhhhhhhhhhhhhhhhhhhhh" hidden="1">{"PAGOS DOLARES",#N/A,FALSE,"informes"}</definedName>
    <definedName name="gjrtiury6iryrirjyrysyrjyrjstrtjs" hidden="1">{#N/A,#N/A,FALSE,"informes"}</definedName>
    <definedName name="gkljae" hidden="1">{"PAGOS DOLARES",#N/A,FALSE,"informes"}</definedName>
    <definedName name="glkjheanbwBT" hidden="1">{"PAGOS DOLARES",#N/A,FALSE,"informes"}</definedName>
    <definedName name="GOBIERNOCRECIM" localSheetId="3">#REF!</definedName>
    <definedName name="GOBIERNOCRECIM" localSheetId="4">#REF!</definedName>
    <definedName name="GOBIERNOCRECIM" localSheetId="5">#REF!</definedName>
    <definedName name="GOBIERNOCRECIM" localSheetId="6">#REF!</definedName>
    <definedName name="GOBIERNOCRECIM" localSheetId="7">#REF!</definedName>
    <definedName name="GOBIERNOCRECIM" localSheetId="8">#REF!</definedName>
    <definedName name="GOBIERNOCRECIM" localSheetId="9">#REF!</definedName>
    <definedName name="GOBIERNOCRECIM" localSheetId="10">#REF!</definedName>
    <definedName name="GOBIERNOCRECIM" localSheetId="11">#REF!</definedName>
    <definedName name="GOBIERNOCRECIM" localSheetId="12">#REF!</definedName>
    <definedName name="GOBIERNOCRECIM" localSheetId="13">#REF!</definedName>
    <definedName name="GOBIERNOCRECIM" localSheetId="14">#REF!</definedName>
    <definedName name="GOBIERNOCRECIM" localSheetId="20">#REF!</definedName>
    <definedName name="GOBIERNOCRECIM" localSheetId="19">#REF!</definedName>
    <definedName name="GOBIERNOCRECIM">#REF!</definedName>
    <definedName name="GOBIERNOPESOS" localSheetId="3">#REF!</definedName>
    <definedName name="GOBIERNOPESOS" localSheetId="4">#REF!</definedName>
    <definedName name="GOBIERNOPESOS" localSheetId="5">#REF!</definedName>
    <definedName name="GOBIERNOPESOS" localSheetId="6">#REF!</definedName>
    <definedName name="GOBIERNOPESOS" localSheetId="7">#REF!</definedName>
    <definedName name="GOBIERNOPESOS" localSheetId="8">#REF!</definedName>
    <definedName name="GOBIERNOPESOS" localSheetId="9">#REF!</definedName>
    <definedName name="GOBIERNOPESOS" localSheetId="10">#REF!</definedName>
    <definedName name="GOBIERNOPESOS" localSheetId="11">#REF!</definedName>
    <definedName name="GOBIERNOPESOS" localSheetId="12">#REF!</definedName>
    <definedName name="GOBIERNOPESOS" localSheetId="13">#REF!</definedName>
    <definedName name="GOBIERNOPESOS" localSheetId="14">#REF!</definedName>
    <definedName name="GOBIERNOPESOS" localSheetId="19">#REF!</definedName>
    <definedName name="GOBIERNOPESOS">#REF!</definedName>
    <definedName name="GOBIERNOPIB" localSheetId="3">#REF!</definedName>
    <definedName name="GOBIERNOPIB" localSheetId="4">#REF!</definedName>
    <definedName name="GOBIERNOPIB" localSheetId="5">#REF!</definedName>
    <definedName name="GOBIERNOPIB" localSheetId="6">#REF!</definedName>
    <definedName name="GOBIERNOPIB" localSheetId="7">#REF!</definedName>
    <definedName name="GOBIERNOPIB" localSheetId="8">#REF!</definedName>
    <definedName name="GOBIERNOPIB" localSheetId="9">#REF!</definedName>
    <definedName name="GOBIERNOPIB" localSheetId="10">#REF!</definedName>
    <definedName name="GOBIERNOPIB" localSheetId="11">#REF!</definedName>
    <definedName name="GOBIERNOPIB" localSheetId="12">#REF!</definedName>
    <definedName name="GOBIERNOPIB" localSheetId="13">#REF!</definedName>
    <definedName name="GOBIERNOPIB" localSheetId="14">#REF!</definedName>
    <definedName name="GOBIERNOPIB" localSheetId="19">#REF!</definedName>
    <definedName name="GOBIERNOPIB">#REF!</definedName>
    <definedName name="_xlnm.Recorder">#REF!</definedName>
    <definedName name="GREFORMASRESUM1" localSheetId="3">#REF!</definedName>
    <definedName name="GREFORMASRESUM1" localSheetId="4">#REF!</definedName>
    <definedName name="GREFORMASRESUM1" localSheetId="5">#REF!</definedName>
    <definedName name="GREFORMASRESUM1" localSheetId="6">#REF!</definedName>
    <definedName name="GREFORMASRESUM1" localSheetId="7">#REF!</definedName>
    <definedName name="GREFORMASRESUM1" localSheetId="8">#REF!</definedName>
    <definedName name="GREFORMASRESUM1" localSheetId="9">#REF!</definedName>
    <definedName name="GREFORMASRESUM1" localSheetId="10">#REF!</definedName>
    <definedName name="GREFORMASRESUM1" localSheetId="11">#REF!</definedName>
    <definedName name="GREFORMASRESUM1" localSheetId="12">#REF!</definedName>
    <definedName name="GREFORMASRESUM1" localSheetId="13">#REF!</definedName>
    <definedName name="GREFORMASRESUM1" localSheetId="14">#REF!</definedName>
    <definedName name="GREFORMASRESUM1" localSheetId="19">#REF!</definedName>
    <definedName name="GREFORMASRESUM1">#REF!</definedName>
    <definedName name="GREFORMASRESUM2" localSheetId="3">#REF!</definedName>
    <definedName name="GREFORMASRESUM2" localSheetId="4">#REF!</definedName>
    <definedName name="GREFORMASRESUM2" localSheetId="5">#REF!</definedName>
    <definedName name="GREFORMASRESUM2" localSheetId="6">#REF!</definedName>
    <definedName name="GREFORMASRESUM2" localSheetId="7">#REF!</definedName>
    <definedName name="GREFORMASRESUM2" localSheetId="8">#REF!</definedName>
    <definedName name="GREFORMASRESUM2" localSheetId="9">#REF!</definedName>
    <definedName name="GREFORMASRESUM2" localSheetId="10">#REF!</definedName>
    <definedName name="GREFORMASRESUM2" localSheetId="11">#REF!</definedName>
    <definedName name="GREFORMASRESUM2" localSheetId="12">#REF!</definedName>
    <definedName name="GREFORMASRESUM2" localSheetId="13">#REF!</definedName>
    <definedName name="GREFORMASRESUM2" localSheetId="14">#REF!</definedName>
    <definedName name="GREFORMASRESUM2" localSheetId="19">#REF!</definedName>
    <definedName name="GREFORMASRESUM2">#REF!</definedName>
    <definedName name="GREFORMASRESUM3" localSheetId="3">#REF!</definedName>
    <definedName name="GREFORMASRESUM3" localSheetId="4">#REF!</definedName>
    <definedName name="GREFORMASRESUM3" localSheetId="5">#REF!</definedName>
    <definedName name="GREFORMASRESUM3" localSheetId="6">#REF!</definedName>
    <definedName name="GREFORMASRESUM3" localSheetId="7">#REF!</definedName>
    <definedName name="GREFORMASRESUM3" localSheetId="8">#REF!</definedName>
    <definedName name="GREFORMASRESUM3" localSheetId="9">#REF!</definedName>
    <definedName name="GREFORMASRESUM3" localSheetId="10">#REF!</definedName>
    <definedName name="GREFORMASRESUM3" localSheetId="11">#REF!</definedName>
    <definedName name="GREFORMASRESUM3" localSheetId="12">#REF!</definedName>
    <definedName name="GREFORMASRESUM3" localSheetId="13">#REF!</definedName>
    <definedName name="GREFORMASRESUM3" localSheetId="14">#REF!</definedName>
    <definedName name="GREFORMASRESUM3" localSheetId="19">#REF!</definedName>
    <definedName name="GREFORMASRESUM3">#REF!</definedName>
    <definedName name="gyirxsryyjry" hidden="1">{"INGRESOS DOLARES",#N/A,FALSE,"informes"}</definedName>
    <definedName name="h" hidden="1">{#N/A,#N/A,FALSE,"informes"}</definedName>
    <definedName name="hdtya547i76riei" hidden="1">{"PAGOS DOLARES",#N/A,FALSE,"informes"}</definedName>
    <definedName name="hfdha" hidden="1">{"INGRESOS DOLARES",#N/A,FALSE,"informes"}</definedName>
    <definedName name="hh" hidden="1">{#N/A,#N/A,FALSE,"informes"}</definedName>
    <definedName name="hhj">#REF!</definedName>
    <definedName name="hjzr" hidden="1">{#N/A,#N/A,FALSE,"informes"}</definedName>
    <definedName name="hkmzlnmobznozdkgnodzo" hidden="1">{#N/A,#N/A,FALSE,"informes"}</definedName>
    <definedName name="hmj" hidden="1">{#N/A,#N/A,FALSE,"informes"}</definedName>
    <definedName name="horext" localSheetId="3">#REF!</definedName>
    <definedName name="horext" localSheetId="4">#REF!</definedName>
    <definedName name="horext" localSheetId="5">#REF!</definedName>
    <definedName name="horext" localSheetId="6">#REF!</definedName>
    <definedName name="horext" localSheetId="7">#REF!</definedName>
    <definedName name="horext" localSheetId="8">#REF!</definedName>
    <definedName name="horext" localSheetId="9">#REF!</definedName>
    <definedName name="horext" localSheetId="10">#REF!</definedName>
    <definedName name="horext" localSheetId="11">#REF!</definedName>
    <definedName name="horext" localSheetId="12">#REF!</definedName>
    <definedName name="horext" localSheetId="13">#REF!</definedName>
    <definedName name="horext" localSheetId="14">#REF!</definedName>
    <definedName name="horext" localSheetId="19">#REF!</definedName>
    <definedName name="horext">#REF!</definedName>
    <definedName name="I" localSheetId="3">#REF!</definedName>
    <definedName name="I" localSheetId="4">#REF!</definedName>
    <definedName name="I" localSheetId="5">#REF!</definedName>
    <definedName name="I" localSheetId="6">#REF!</definedName>
    <definedName name="I" localSheetId="7">#REF!</definedName>
    <definedName name="I" localSheetId="8">#REF!</definedName>
    <definedName name="I" localSheetId="9">#REF!</definedName>
    <definedName name="I" localSheetId="10">#REF!</definedName>
    <definedName name="I" localSheetId="11">#REF!</definedName>
    <definedName name="I" localSheetId="12">#REF!</definedName>
    <definedName name="I" localSheetId="13">#REF!</definedName>
    <definedName name="I" localSheetId="14">#REF!</definedName>
    <definedName name="I" localSheetId="19">#REF!</definedName>
    <definedName name="I">#REF!</definedName>
    <definedName name="imprimir.oswa" hidden="1">{"epma",#N/A,FALSE,"EPMA"}</definedName>
    <definedName name="IN00_" localSheetId="3">#REF!</definedName>
    <definedName name="IN00_" localSheetId="4">#REF!</definedName>
    <definedName name="IN00_" localSheetId="5">#REF!</definedName>
    <definedName name="IN00_" localSheetId="6">#REF!</definedName>
    <definedName name="IN00_" localSheetId="7">#REF!</definedName>
    <definedName name="IN00_" localSheetId="8">#REF!</definedName>
    <definedName name="IN00_" localSheetId="9">#REF!</definedName>
    <definedName name="IN00_" localSheetId="10">#REF!</definedName>
    <definedName name="IN00_" localSheetId="11">#REF!</definedName>
    <definedName name="IN00_" localSheetId="12">#REF!</definedName>
    <definedName name="IN00_" localSheetId="13">#REF!</definedName>
    <definedName name="IN00_" localSheetId="14">#REF!</definedName>
    <definedName name="IN00_" localSheetId="19">#REF!</definedName>
    <definedName name="IN00_">#REF!</definedName>
    <definedName name="IN93_" localSheetId="3">#REF!</definedName>
    <definedName name="IN93_" localSheetId="4">#REF!</definedName>
    <definedName name="IN93_" localSheetId="5">#REF!</definedName>
    <definedName name="IN93_" localSheetId="6">#REF!</definedName>
    <definedName name="IN93_" localSheetId="7">#REF!</definedName>
    <definedName name="IN93_" localSheetId="8">#REF!</definedName>
    <definedName name="IN93_" localSheetId="9">#REF!</definedName>
    <definedName name="IN93_" localSheetId="10">#REF!</definedName>
    <definedName name="IN93_" localSheetId="11">#REF!</definedName>
    <definedName name="IN93_" localSheetId="12">#REF!</definedName>
    <definedName name="IN93_" localSheetId="13">#REF!</definedName>
    <definedName name="IN93_" localSheetId="14">#REF!</definedName>
    <definedName name="IN93_" localSheetId="19">#REF!</definedName>
    <definedName name="IN93_">#REF!</definedName>
    <definedName name="IN94_" localSheetId="3">#REF!</definedName>
    <definedName name="IN94_" localSheetId="4">#REF!</definedName>
    <definedName name="IN94_" localSheetId="5">#REF!</definedName>
    <definedName name="IN94_" localSheetId="6">#REF!</definedName>
    <definedName name="IN94_" localSheetId="7">#REF!</definedName>
    <definedName name="IN94_" localSheetId="8">#REF!</definedName>
    <definedName name="IN94_" localSheetId="9">#REF!</definedName>
    <definedName name="IN94_" localSheetId="10">#REF!</definedName>
    <definedName name="IN94_" localSheetId="11">#REF!</definedName>
    <definedName name="IN94_" localSheetId="12">#REF!</definedName>
    <definedName name="IN94_" localSheetId="13">#REF!</definedName>
    <definedName name="IN94_" localSheetId="14">#REF!</definedName>
    <definedName name="IN94_" localSheetId="19">#REF!</definedName>
    <definedName name="IN94_">#REF!</definedName>
    <definedName name="IN95_" localSheetId="3">#REF!</definedName>
    <definedName name="IN95_" localSheetId="4">#REF!</definedName>
    <definedName name="IN95_" localSheetId="5">#REF!</definedName>
    <definedName name="IN95_" localSheetId="6">#REF!</definedName>
    <definedName name="IN95_" localSheetId="7">#REF!</definedName>
    <definedName name="IN95_" localSheetId="8">#REF!</definedName>
    <definedName name="IN95_" localSheetId="9">#REF!</definedName>
    <definedName name="IN95_" localSheetId="10">#REF!</definedName>
    <definedName name="IN95_" localSheetId="11">#REF!</definedName>
    <definedName name="IN95_" localSheetId="12">#REF!</definedName>
    <definedName name="IN95_" localSheetId="13">#REF!</definedName>
    <definedName name="IN95_" localSheetId="14">#REF!</definedName>
    <definedName name="IN95_" localSheetId="19">#REF!</definedName>
    <definedName name="IN95_">#REF!</definedName>
    <definedName name="IN96_" localSheetId="3">#REF!</definedName>
    <definedName name="IN96_" localSheetId="4">#REF!</definedName>
    <definedName name="IN96_" localSheetId="5">#REF!</definedName>
    <definedName name="IN96_" localSheetId="6">#REF!</definedName>
    <definedName name="IN96_" localSheetId="7">#REF!</definedName>
    <definedName name="IN96_" localSheetId="8">#REF!</definedName>
    <definedName name="IN96_" localSheetId="9">#REF!</definedName>
    <definedName name="IN96_" localSheetId="10">#REF!</definedName>
    <definedName name="IN96_" localSheetId="11">#REF!</definedName>
    <definedName name="IN96_" localSheetId="12">#REF!</definedName>
    <definedName name="IN96_" localSheetId="13">#REF!</definedName>
    <definedName name="IN96_" localSheetId="14">#REF!</definedName>
    <definedName name="IN96_" localSheetId="19">#REF!</definedName>
    <definedName name="IN96_">#REF!</definedName>
    <definedName name="IN97_" localSheetId="3">#REF!</definedName>
    <definedName name="IN97_" localSheetId="4">#REF!</definedName>
    <definedName name="IN97_" localSheetId="5">#REF!</definedName>
    <definedName name="IN97_" localSheetId="6">#REF!</definedName>
    <definedName name="IN97_" localSheetId="7">#REF!</definedName>
    <definedName name="IN97_" localSheetId="8">#REF!</definedName>
    <definedName name="IN97_" localSheetId="9">#REF!</definedName>
    <definedName name="IN97_" localSheetId="10">#REF!</definedName>
    <definedName name="IN97_" localSheetId="11">#REF!</definedName>
    <definedName name="IN97_" localSheetId="12">#REF!</definedName>
    <definedName name="IN97_" localSheetId="13">#REF!</definedName>
    <definedName name="IN97_" localSheetId="14">#REF!</definedName>
    <definedName name="IN97_" localSheetId="19">#REF!</definedName>
    <definedName name="IN97_">#REF!</definedName>
    <definedName name="IN98_" localSheetId="3">#REF!</definedName>
    <definedName name="IN98_" localSheetId="4">#REF!</definedName>
    <definedName name="IN98_" localSheetId="5">#REF!</definedName>
    <definedName name="IN98_" localSheetId="6">#REF!</definedName>
    <definedName name="IN98_" localSheetId="7">#REF!</definedName>
    <definedName name="IN98_" localSheetId="8">#REF!</definedName>
    <definedName name="IN98_" localSheetId="9">#REF!</definedName>
    <definedName name="IN98_" localSheetId="10">#REF!</definedName>
    <definedName name="IN98_" localSheetId="11">#REF!</definedName>
    <definedName name="IN98_" localSheetId="12">#REF!</definedName>
    <definedName name="IN98_" localSheetId="13">#REF!</definedName>
    <definedName name="IN98_" localSheetId="14">#REF!</definedName>
    <definedName name="IN98_" localSheetId="19">#REF!</definedName>
    <definedName name="IN98_">#REF!</definedName>
    <definedName name="IN99_" localSheetId="3">#REF!</definedName>
    <definedName name="IN99_" localSheetId="4">#REF!</definedName>
    <definedName name="IN99_" localSheetId="5">#REF!</definedName>
    <definedName name="IN99_" localSheetId="6">#REF!</definedName>
    <definedName name="IN99_" localSheetId="7">#REF!</definedName>
    <definedName name="IN99_" localSheetId="8">#REF!</definedName>
    <definedName name="IN99_" localSheetId="9">#REF!</definedName>
    <definedName name="IN99_" localSheetId="10">#REF!</definedName>
    <definedName name="IN99_" localSheetId="11">#REF!</definedName>
    <definedName name="IN99_" localSheetId="12">#REF!</definedName>
    <definedName name="IN99_" localSheetId="13">#REF!</definedName>
    <definedName name="IN99_" localSheetId="14">#REF!</definedName>
    <definedName name="IN99_" localSheetId="19">#REF!</definedName>
    <definedName name="IN99_">#REF!</definedName>
    <definedName name="INCGG00_" localSheetId="3">#REF!</definedName>
    <definedName name="INCGG00_" localSheetId="4">#REF!</definedName>
    <definedName name="INCGG00_" localSheetId="5">#REF!</definedName>
    <definedName name="INCGG00_" localSheetId="6">#REF!</definedName>
    <definedName name="INCGG00_" localSheetId="7">#REF!</definedName>
    <definedName name="INCGG00_" localSheetId="8">#REF!</definedName>
    <definedName name="INCGG00_" localSheetId="9">#REF!</definedName>
    <definedName name="INCGG00_" localSheetId="10">#REF!</definedName>
    <definedName name="INCGG00_" localSheetId="11">#REF!</definedName>
    <definedName name="INCGG00_" localSheetId="12">#REF!</definedName>
    <definedName name="INCGG00_" localSheetId="13">#REF!</definedName>
    <definedName name="INCGG00_" localSheetId="14">#REF!</definedName>
    <definedName name="INCGG00_" localSheetId="19">#REF!</definedName>
    <definedName name="INCGG00_">#REF!</definedName>
    <definedName name="INCGG93_" localSheetId="3">#REF!</definedName>
    <definedName name="INCGG93_" localSheetId="4">#REF!</definedName>
    <definedName name="INCGG93_" localSheetId="5">#REF!</definedName>
    <definedName name="INCGG93_" localSheetId="6">#REF!</definedName>
    <definedName name="INCGG93_" localSheetId="7">#REF!</definedName>
    <definedName name="INCGG93_" localSheetId="8">#REF!</definedName>
    <definedName name="INCGG93_" localSheetId="9">#REF!</definedName>
    <definedName name="INCGG93_" localSheetId="10">#REF!</definedName>
    <definedName name="INCGG93_" localSheetId="11">#REF!</definedName>
    <definedName name="INCGG93_" localSheetId="12">#REF!</definedName>
    <definedName name="INCGG93_" localSheetId="13">#REF!</definedName>
    <definedName name="INCGG93_" localSheetId="14">#REF!</definedName>
    <definedName name="INCGG93_" localSheetId="19">#REF!</definedName>
    <definedName name="INCGG93_">#REF!</definedName>
    <definedName name="INCGG94_" localSheetId="3">#REF!</definedName>
    <definedName name="INCGG94_" localSheetId="4">#REF!</definedName>
    <definedName name="INCGG94_" localSheetId="5">#REF!</definedName>
    <definedName name="INCGG94_" localSheetId="6">#REF!</definedName>
    <definedName name="INCGG94_" localSheetId="7">#REF!</definedName>
    <definedName name="INCGG94_" localSheetId="8">#REF!</definedName>
    <definedName name="INCGG94_" localSheetId="9">#REF!</definedName>
    <definedName name="INCGG94_" localSheetId="10">#REF!</definedName>
    <definedName name="INCGG94_" localSheetId="11">#REF!</definedName>
    <definedName name="INCGG94_" localSheetId="12">#REF!</definedName>
    <definedName name="INCGG94_" localSheetId="13">#REF!</definedName>
    <definedName name="INCGG94_" localSheetId="14">#REF!</definedName>
    <definedName name="INCGG94_" localSheetId="19">#REF!</definedName>
    <definedName name="INCGG94_">#REF!</definedName>
    <definedName name="INCGG95_" localSheetId="3">#REF!</definedName>
    <definedName name="INCGG95_" localSheetId="4">#REF!</definedName>
    <definedName name="INCGG95_" localSheetId="5">#REF!</definedName>
    <definedName name="INCGG95_" localSheetId="6">#REF!</definedName>
    <definedName name="INCGG95_" localSheetId="7">#REF!</definedName>
    <definedName name="INCGG95_" localSheetId="8">#REF!</definedName>
    <definedName name="INCGG95_" localSheetId="9">#REF!</definedName>
    <definedName name="INCGG95_" localSheetId="10">#REF!</definedName>
    <definedName name="INCGG95_" localSheetId="11">#REF!</definedName>
    <definedName name="INCGG95_" localSheetId="12">#REF!</definedName>
    <definedName name="INCGG95_" localSheetId="13">#REF!</definedName>
    <definedName name="INCGG95_" localSheetId="14">#REF!</definedName>
    <definedName name="INCGG95_" localSheetId="19">#REF!</definedName>
    <definedName name="INCGG95_">#REF!</definedName>
    <definedName name="INCGG96_" localSheetId="3">#REF!</definedName>
    <definedName name="INCGG96_" localSheetId="4">#REF!</definedName>
    <definedName name="INCGG96_" localSheetId="5">#REF!</definedName>
    <definedName name="INCGG96_" localSheetId="6">#REF!</definedName>
    <definedName name="INCGG96_" localSheetId="7">#REF!</definedName>
    <definedName name="INCGG96_" localSheetId="8">#REF!</definedName>
    <definedName name="INCGG96_" localSheetId="9">#REF!</definedName>
    <definedName name="INCGG96_" localSheetId="10">#REF!</definedName>
    <definedName name="INCGG96_" localSheetId="11">#REF!</definedName>
    <definedName name="INCGG96_" localSheetId="12">#REF!</definedName>
    <definedName name="INCGG96_" localSheetId="13">#REF!</definedName>
    <definedName name="INCGG96_" localSheetId="14">#REF!</definedName>
    <definedName name="INCGG96_" localSheetId="19">#REF!</definedName>
    <definedName name="INCGG96_">#REF!</definedName>
    <definedName name="INCGG97_" localSheetId="3">#REF!</definedName>
    <definedName name="INCGG97_" localSheetId="4">#REF!</definedName>
    <definedName name="INCGG97_" localSheetId="5">#REF!</definedName>
    <definedName name="INCGG97_" localSheetId="6">#REF!</definedName>
    <definedName name="INCGG97_" localSheetId="7">#REF!</definedName>
    <definedName name="INCGG97_" localSheetId="8">#REF!</definedName>
    <definedName name="INCGG97_" localSheetId="9">#REF!</definedName>
    <definedName name="INCGG97_" localSheetId="10">#REF!</definedName>
    <definedName name="INCGG97_" localSheetId="11">#REF!</definedName>
    <definedName name="INCGG97_" localSheetId="12">#REF!</definedName>
    <definedName name="INCGG97_" localSheetId="13">#REF!</definedName>
    <definedName name="INCGG97_" localSheetId="14">#REF!</definedName>
    <definedName name="INCGG97_" localSheetId="19">#REF!</definedName>
    <definedName name="INCGG97_">#REF!</definedName>
    <definedName name="INCGG98_" localSheetId="3">#REF!</definedName>
    <definedName name="INCGG98_" localSheetId="4">#REF!</definedName>
    <definedName name="INCGG98_" localSheetId="5">#REF!</definedName>
    <definedName name="INCGG98_" localSheetId="6">#REF!</definedName>
    <definedName name="INCGG98_" localSheetId="7">#REF!</definedName>
    <definedName name="INCGG98_" localSheetId="8">#REF!</definedName>
    <definedName name="INCGG98_" localSheetId="9">#REF!</definedName>
    <definedName name="INCGG98_" localSheetId="10">#REF!</definedName>
    <definedName name="INCGG98_" localSheetId="11">#REF!</definedName>
    <definedName name="INCGG98_" localSheetId="12">#REF!</definedName>
    <definedName name="INCGG98_" localSheetId="13">#REF!</definedName>
    <definedName name="INCGG98_" localSheetId="14">#REF!</definedName>
    <definedName name="INCGG98_" localSheetId="19">#REF!</definedName>
    <definedName name="INCGG98_">#REF!</definedName>
    <definedName name="INCGG99_" localSheetId="3">#REF!</definedName>
    <definedName name="INCGG99_" localSheetId="4">#REF!</definedName>
    <definedName name="INCGG99_" localSheetId="5">#REF!</definedName>
    <definedName name="INCGG99_" localSheetId="6">#REF!</definedName>
    <definedName name="INCGG99_" localSheetId="7">#REF!</definedName>
    <definedName name="INCGG99_" localSheetId="8">#REF!</definedName>
    <definedName name="INCGG99_" localSheetId="9">#REF!</definedName>
    <definedName name="INCGG99_" localSheetId="10">#REF!</definedName>
    <definedName name="INCGG99_" localSheetId="11">#REF!</definedName>
    <definedName name="INCGG99_" localSheetId="12">#REF!</definedName>
    <definedName name="INCGG99_" localSheetId="13">#REF!</definedName>
    <definedName name="INCGG99_" localSheetId="14">#REF!</definedName>
    <definedName name="INCGG99_" localSheetId="19">#REF!</definedName>
    <definedName name="INCGG99_">#REF!</definedName>
    <definedName name="INCSP00_" localSheetId="3">#REF!</definedName>
    <definedName name="INCSP00_" localSheetId="4">#REF!</definedName>
    <definedName name="INCSP00_" localSheetId="5">#REF!</definedName>
    <definedName name="INCSP00_" localSheetId="6">#REF!</definedName>
    <definedName name="INCSP00_" localSheetId="7">#REF!</definedName>
    <definedName name="INCSP00_" localSheetId="8">#REF!</definedName>
    <definedName name="INCSP00_" localSheetId="9">#REF!</definedName>
    <definedName name="INCSP00_" localSheetId="10">#REF!</definedName>
    <definedName name="INCSP00_" localSheetId="11">#REF!</definedName>
    <definedName name="INCSP00_" localSheetId="12">#REF!</definedName>
    <definedName name="INCSP00_" localSheetId="13">#REF!</definedName>
    <definedName name="INCSP00_" localSheetId="14">#REF!</definedName>
    <definedName name="INCSP00_" localSheetId="19">#REF!</definedName>
    <definedName name="INCSP00_">#REF!</definedName>
    <definedName name="INCSP93_" localSheetId="3">#REF!</definedName>
    <definedName name="INCSP93_" localSheetId="4">#REF!</definedName>
    <definedName name="INCSP93_" localSheetId="5">#REF!</definedName>
    <definedName name="INCSP93_" localSheetId="6">#REF!</definedName>
    <definedName name="INCSP93_" localSheetId="7">#REF!</definedName>
    <definedName name="INCSP93_" localSheetId="8">#REF!</definedName>
    <definedName name="INCSP93_" localSheetId="9">#REF!</definedName>
    <definedName name="INCSP93_" localSheetId="10">#REF!</definedName>
    <definedName name="INCSP93_" localSheetId="11">#REF!</definedName>
    <definedName name="INCSP93_" localSheetId="12">#REF!</definedName>
    <definedName name="INCSP93_" localSheetId="13">#REF!</definedName>
    <definedName name="INCSP93_" localSheetId="14">#REF!</definedName>
    <definedName name="INCSP93_" localSheetId="19">#REF!</definedName>
    <definedName name="INCSP93_">#REF!</definedName>
    <definedName name="INCSP94_" localSheetId="3">#REF!</definedName>
    <definedName name="INCSP94_" localSheetId="4">#REF!</definedName>
    <definedName name="INCSP94_" localSheetId="5">#REF!</definedName>
    <definedName name="INCSP94_" localSheetId="6">#REF!</definedName>
    <definedName name="INCSP94_" localSheetId="7">#REF!</definedName>
    <definedName name="INCSP94_" localSheetId="8">#REF!</definedName>
    <definedName name="INCSP94_" localSheetId="9">#REF!</definedName>
    <definedName name="INCSP94_" localSheetId="10">#REF!</definedName>
    <definedName name="INCSP94_" localSheetId="11">#REF!</definedName>
    <definedName name="INCSP94_" localSheetId="12">#REF!</definedName>
    <definedName name="INCSP94_" localSheetId="13">#REF!</definedName>
    <definedName name="INCSP94_" localSheetId="14">#REF!</definedName>
    <definedName name="INCSP94_" localSheetId="19">#REF!</definedName>
    <definedName name="INCSP94_">#REF!</definedName>
    <definedName name="INCSP95_" localSheetId="3">#REF!</definedName>
    <definedName name="INCSP95_" localSheetId="4">#REF!</definedName>
    <definedName name="INCSP95_" localSheetId="5">#REF!</definedName>
    <definedName name="INCSP95_" localSheetId="6">#REF!</definedName>
    <definedName name="INCSP95_" localSheetId="7">#REF!</definedName>
    <definedName name="INCSP95_" localSheetId="8">#REF!</definedName>
    <definedName name="INCSP95_" localSheetId="9">#REF!</definedName>
    <definedName name="INCSP95_" localSheetId="10">#REF!</definedName>
    <definedName name="INCSP95_" localSheetId="11">#REF!</definedName>
    <definedName name="INCSP95_" localSheetId="12">#REF!</definedName>
    <definedName name="INCSP95_" localSheetId="13">#REF!</definedName>
    <definedName name="INCSP95_" localSheetId="14">#REF!</definedName>
    <definedName name="INCSP95_" localSheetId="19">#REF!</definedName>
    <definedName name="INCSP95_">#REF!</definedName>
    <definedName name="INCSP96_" localSheetId="3">#REF!</definedName>
    <definedName name="INCSP96_" localSheetId="4">#REF!</definedName>
    <definedName name="INCSP96_" localSheetId="5">#REF!</definedName>
    <definedName name="INCSP96_" localSheetId="6">#REF!</definedName>
    <definedName name="INCSP96_" localSheetId="7">#REF!</definedName>
    <definedName name="INCSP96_" localSheetId="8">#REF!</definedName>
    <definedName name="INCSP96_" localSheetId="9">#REF!</definedName>
    <definedName name="INCSP96_" localSheetId="10">#REF!</definedName>
    <definedName name="INCSP96_" localSheetId="11">#REF!</definedName>
    <definedName name="INCSP96_" localSheetId="12">#REF!</definedName>
    <definedName name="INCSP96_" localSheetId="13">#REF!</definedName>
    <definedName name="INCSP96_" localSheetId="14">#REF!</definedName>
    <definedName name="INCSP96_" localSheetId="19">#REF!</definedName>
    <definedName name="INCSP96_">#REF!</definedName>
    <definedName name="INCSP97_" localSheetId="3">#REF!</definedName>
    <definedName name="INCSP97_" localSheetId="4">#REF!</definedName>
    <definedName name="INCSP97_" localSheetId="5">#REF!</definedName>
    <definedName name="INCSP97_" localSheetId="6">#REF!</definedName>
    <definedName name="INCSP97_" localSheetId="7">#REF!</definedName>
    <definedName name="INCSP97_" localSheetId="8">#REF!</definedName>
    <definedName name="INCSP97_" localSheetId="9">#REF!</definedName>
    <definedName name="INCSP97_" localSheetId="10">#REF!</definedName>
    <definedName name="INCSP97_" localSheetId="11">#REF!</definedName>
    <definedName name="INCSP97_" localSheetId="12">#REF!</definedName>
    <definedName name="INCSP97_" localSheetId="13">#REF!</definedName>
    <definedName name="INCSP97_" localSheetId="14">#REF!</definedName>
    <definedName name="INCSP97_" localSheetId="19">#REF!</definedName>
    <definedName name="INCSP97_">#REF!</definedName>
    <definedName name="INCSP98_" localSheetId="3">#REF!</definedName>
    <definedName name="INCSP98_" localSheetId="4">#REF!</definedName>
    <definedName name="INCSP98_" localSheetId="5">#REF!</definedName>
    <definedName name="INCSP98_" localSheetId="6">#REF!</definedName>
    <definedName name="INCSP98_" localSheetId="7">#REF!</definedName>
    <definedName name="INCSP98_" localSheetId="8">#REF!</definedName>
    <definedName name="INCSP98_" localSheetId="9">#REF!</definedName>
    <definedName name="INCSP98_" localSheetId="10">#REF!</definedName>
    <definedName name="INCSP98_" localSheetId="11">#REF!</definedName>
    <definedName name="INCSP98_" localSheetId="12">#REF!</definedName>
    <definedName name="INCSP98_" localSheetId="13">#REF!</definedName>
    <definedName name="INCSP98_" localSheetId="14">#REF!</definedName>
    <definedName name="INCSP98_" localSheetId="19">#REF!</definedName>
    <definedName name="INCSP98_">#REF!</definedName>
    <definedName name="INCSP99_" localSheetId="3">#REF!</definedName>
    <definedName name="INCSP99_" localSheetId="4">#REF!</definedName>
    <definedName name="INCSP99_" localSheetId="5">#REF!</definedName>
    <definedName name="INCSP99_" localSheetId="6">#REF!</definedName>
    <definedName name="INCSP99_" localSheetId="7">#REF!</definedName>
    <definedName name="INCSP99_" localSheetId="8">#REF!</definedName>
    <definedName name="INCSP99_" localSheetId="9">#REF!</definedName>
    <definedName name="INCSP99_" localSheetId="10">#REF!</definedName>
    <definedName name="INCSP99_" localSheetId="11">#REF!</definedName>
    <definedName name="INCSP99_" localSheetId="12">#REF!</definedName>
    <definedName name="INCSP99_" localSheetId="13">#REF!</definedName>
    <definedName name="INCSP99_" localSheetId="14">#REF!</definedName>
    <definedName name="INCSP99_" localSheetId="19">#REF!</definedName>
    <definedName name="INCSP99_">#REF!</definedName>
    <definedName name="INCTRAN00_" localSheetId="3">#REF!</definedName>
    <definedName name="INCTRAN00_" localSheetId="4">#REF!</definedName>
    <definedName name="INCTRAN00_" localSheetId="5">#REF!</definedName>
    <definedName name="INCTRAN00_" localSheetId="6">#REF!</definedName>
    <definedName name="INCTRAN00_" localSheetId="7">#REF!</definedName>
    <definedName name="INCTRAN00_" localSheetId="8">#REF!</definedName>
    <definedName name="INCTRAN00_" localSheetId="9">#REF!</definedName>
    <definedName name="INCTRAN00_" localSheetId="10">#REF!</definedName>
    <definedName name="INCTRAN00_" localSheetId="11">#REF!</definedName>
    <definedName name="INCTRAN00_" localSheetId="12">#REF!</definedName>
    <definedName name="INCTRAN00_" localSheetId="13">#REF!</definedName>
    <definedName name="INCTRAN00_" localSheetId="14">#REF!</definedName>
    <definedName name="INCTRAN00_" localSheetId="19">#REF!</definedName>
    <definedName name="INCTRAN00_">#REF!</definedName>
    <definedName name="INCTRAN93_" localSheetId="3">#REF!</definedName>
    <definedName name="INCTRAN93_" localSheetId="4">#REF!</definedName>
    <definedName name="INCTRAN93_" localSheetId="5">#REF!</definedName>
    <definedName name="INCTRAN93_" localSheetId="6">#REF!</definedName>
    <definedName name="INCTRAN93_" localSheetId="7">#REF!</definedName>
    <definedName name="INCTRAN93_" localSheetId="8">#REF!</definedName>
    <definedName name="INCTRAN93_" localSheetId="9">#REF!</definedName>
    <definedName name="INCTRAN93_" localSheetId="10">#REF!</definedName>
    <definedName name="INCTRAN93_" localSheetId="11">#REF!</definedName>
    <definedName name="INCTRAN93_" localSheetId="12">#REF!</definedName>
    <definedName name="INCTRAN93_" localSheetId="13">#REF!</definedName>
    <definedName name="INCTRAN93_" localSheetId="14">#REF!</definedName>
    <definedName name="INCTRAN93_" localSheetId="19">#REF!</definedName>
    <definedName name="INCTRAN93_">#REF!</definedName>
    <definedName name="INCTRAN94_" localSheetId="3">#REF!</definedName>
    <definedName name="INCTRAN94_" localSheetId="4">#REF!</definedName>
    <definedName name="INCTRAN94_" localSheetId="5">#REF!</definedName>
    <definedName name="INCTRAN94_" localSheetId="6">#REF!</definedName>
    <definedName name="INCTRAN94_" localSheetId="7">#REF!</definedName>
    <definedName name="INCTRAN94_" localSheetId="8">#REF!</definedName>
    <definedName name="INCTRAN94_" localSheetId="9">#REF!</definedName>
    <definedName name="INCTRAN94_" localSheetId="10">#REF!</definedName>
    <definedName name="INCTRAN94_" localSheetId="11">#REF!</definedName>
    <definedName name="INCTRAN94_" localSheetId="12">#REF!</definedName>
    <definedName name="INCTRAN94_" localSheetId="13">#REF!</definedName>
    <definedName name="INCTRAN94_" localSheetId="14">#REF!</definedName>
    <definedName name="INCTRAN94_" localSheetId="19">#REF!</definedName>
    <definedName name="INCTRAN94_">#REF!</definedName>
    <definedName name="INCTRAN95_" localSheetId="3">#REF!</definedName>
    <definedName name="INCTRAN95_" localSheetId="4">#REF!</definedName>
    <definedName name="INCTRAN95_" localSheetId="5">#REF!</definedName>
    <definedName name="INCTRAN95_" localSheetId="6">#REF!</definedName>
    <definedName name="INCTRAN95_" localSheetId="7">#REF!</definedName>
    <definedName name="INCTRAN95_" localSheetId="8">#REF!</definedName>
    <definedName name="INCTRAN95_" localSheetId="9">#REF!</definedName>
    <definedName name="INCTRAN95_" localSheetId="10">#REF!</definedName>
    <definedName name="INCTRAN95_" localSheetId="11">#REF!</definedName>
    <definedName name="INCTRAN95_" localSheetId="12">#REF!</definedName>
    <definedName name="INCTRAN95_" localSheetId="13">#REF!</definedName>
    <definedName name="INCTRAN95_" localSheetId="14">#REF!</definedName>
    <definedName name="INCTRAN95_" localSheetId="19">#REF!</definedName>
    <definedName name="INCTRAN95_">#REF!</definedName>
    <definedName name="INCTRAN96_" localSheetId="3">#REF!</definedName>
    <definedName name="INCTRAN96_" localSheetId="4">#REF!</definedName>
    <definedName name="INCTRAN96_" localSheetId="5">#REF!</definedName>
    <definedName name="INCTRAN96_" localSheetId="6">#REF!</definedName>
    <definedName name="INCTRAN96_" localSheetId="7">#REF!</definedName>
    <definedName name="INCTRAN96_" localSheetId="8">#REF!</definedName>
    <definedName name="INCTRAN96_" localSheetId="9">#REF!</definedName>
    <definedName name="INCTRAN96_" localSheetId="10">#REF!</definedName>
    <definedName name="INCTRAN96_" localSheetId="11">#REF!</definedName>
    <definedName name="INCTRAN96_" localSheetId="12">#REF!</definedName>
    <definedName name="INCTRAN96_" localSheetId="13">#REF!</definedName>
    <definedName name="INCTRAN96_" localSheetId="14">#REF!</definedName>
    <definedName name="INCTRAN96_" localSheetId="19">#REF!</definedName>
    <definedName name="INCTRAN96_">#REF!</definedName>
    <definedName name="INCTRAN97_" localSheetId="3">#REF!</definedName>
    <definedName name="INCTRAN97_" localSheetId="4">#REF!</definedName>
    <definedName name="INCTRAN97_" localSheetId="5">#REF!</definedName>
    <definedName name="INCTRAN97_" localSheetId="6">#REF!</definedName>
    <definedName name="INCTRAN97_" localSheetId="7">#REF!</definedName>
    <definedName name="INCTRAN97_" localSheetId="8">#REF!</definedName>
    <definedName name="INCTRAN97_" localSheetId="9">#REF!</definedName>
    <definedName name="INCTRAN97_" localSheetId="10">#REF!</definedName>
    <definedName name="INCTRAN97_" localSheetId="11">#REF!</definedName>
    <definedName name="INCTRAN97_" localSheetId="12">#REF!</definedName>
    <definedName name="INCTRAN97_" localSheetId="13">#REF!</definedName>
    <definedName name="INCTRAN97_" localSheetId="14">#REF!</definedName>
    <definedName name="INCTRAN97_" localSheetId="19">#REF!</definedName>
    <definedName name="INCTRAN97_">#REF!</definedName>
    <definedName name="INCTRAN98_" localSheetId="3">#REF!</definedName>
    <definedName name="INCTRAN98_" localSheetId="4">#REF!</definedName>
    <definedName name="INCTRAN98_" localSheetId="5">#REF!</definedName>
    <definedName name="INCTRAN98_" localSheetId="6">#REF!</definedName>
    <definedName name="INCTRAN98_" localSheetId="7">#REF!</definedName>
    <definedName name="INCTRAN98_" localSheetId="8">#REF!</definedName>
    <definedName name="INCTRAN98_" localSheetId="9">#REF!</definedName>
    <definedName name="INCTRAN98_" localSheetId="10">#REF!</definedName>
    <definedName name="INCTRAN98_" localSheetId="11">#REF!</definedName>
    <definedName name="INCTRAN98_" localSheetId="12">#REF!</definedName>
    <definedName name="INCTRAN98_" localSheetId="13">#REF!</definedName>
    <definedName name="INCTRAN98_" localSheetId="14">#REF!</definedName>
    <definedName name="INCTRAN98_" localSheetId="19">#REF!</definedName>
    <definedName name="INCTRAN98_">#REF!</definedName>
    <definedName name="INCTRAN99_" localSheetId="3">#REF!</definedName>
    <definedName name="INCTRAN99_" localSheetId="4">#REF!</definedName>
    <definedName name="INCTRAN99_" localSheetId="5">#REF!</definedName>
    <definedName name="INCTRAN99_" localSheetId="6">#REF!</definedName>
    <definedName name="INCTRAN99_" localSheetId="7">#REF!</definedName>
    <definedName name="INCTRAN99_" localSheetId="8">#REF!</definedName>
    <definedName name="INCTRAN99_" localSheetId="9">#REF!</definedName>
    <definedName name="INCTRAN99_" localSheetId="10">#REF!</definedName>
    <definedName name="INCTRAN99_" localSheetId="11">#REF!</definedName>
    <definedName name="INCTRAN99_" localSheetId="12">#REF!</definedName>
    <definedName name="INCTRAN99_" localSheetId="13">#REF!</definedName>
    <definedName name="INCTRAN99_" localSheetId="14">#REF!</definedName>
    <definedName name="INCTRAN99_" localSheetId="19">#REF!</definedName>
    <definedName name="INCTRAN99_">#REF!</definedName>
    <definedName name="ingapr" localSheetId="3">#REF!</definedName>
    <definedName name="ingapr" localSheetId="4">#REF!</definedName>
    <definedName name="ingapr" localSheetId="5">#REF!</definedName>
    <definedName name="ingapr" localSheetId="6">#REF!</definedName>
    <definedName name="ingapr" localSheetId="7">#REF!</definedName>
    <definedName name="ingapr" localSheetId="8">#REF!</definedName>
    <definedName name="ingapr" localSheetId="9">#REF!</definedName>
    <definedName name="ingapr" localSheetId="10">#REF!</definedName>
    <definedName name="ingapr" localSheetId="11">#REF!</definedName>
    <definedName name="ingapr" localSheetId="12">#REF!</definedName>
    <definedName name="ingapr" localSheetId="13">#REF!</definedName>
    <definedName name="ingapr" localSheetId="14">#REF!</definedName>
    <definedName name="ingapr" localSheetId="19">#REF!</definedName>
    <definedName name="ingapr">#REF!</definedName>
    <definedName name="ingbas" localSheetId="3">#REF!</definedName>
    <definedName name="ingbas" localSheetId="4">#REF!</definedName>
    <definedName name="ingbas" localSheetId="5">#REF!</definedName>
    <definedName name="ingbas" localSheetId="6">#REF!</definedName>
    <definedName name="ingbas" localSheetId="7">#REF!</definedName>
    <definedName name="ingbas" localSheetId="8">#REF!</definedName>
    <definedName name="ingbas" localSheetId="9">#REF!</definedName>
    <definedName name="ingbas" localSheetId="10">#REF!</definedName>
    <definedName name="ingbas" localSheetId="11">#REF!</definedName>
    <definedName name="ingbas" localSheetId="12">#REF!</definedName>
    <definedName name="ingbas" localSheetId="13">#REF!</definedName>
    <definedName name="ingbas" localSheetId="14">#REF!</definedName>
    <definedName name="ingbas" localSheetId="19">#REF!</definedName>
    <definedName name="ingbas">#REF!</definedName>
    <definedName name="ingest" localSheetId="3">#REF!</definedName>
    <definedName name="ingest" localSheetId="4">#REF!</definedName>
    <definedName name="ingest" localSheetId="5">#REF!</definedName>
    <definedName name="ingest" localSheetId="6">#REF!</definedName>
    <definedName name="ingest" localSheetId="7">#REF!</definedName>
    <definedName name="ingest" localSheetId="8">#REF!</definedName>
    <definedName name="ingest" localSheetId="9">#REF!</definedName>
    <definedName name="ingest" localSheetId="10">#REF!</definedName>
    <definedName name="ingest" localSheetId="11">#REF!</definedName>
    <definedName name="ingest" localSheetId="12">#REF!</definedName>
    <definedName name="ingest" localSheetId="13">#REF!</definedName>
    <definedName name="ingest" localSheetId="14">#REF!</definedName>
    <definedName name="ingest" localSheetId="19">#REF!</definedName>
    <definedName name="ingest">#REF!</definedName>
    <definedName name="ingprg" localSheetId="3">#REF!</definedName>
    <definedName name="ingprg" localSheetId="4">#REF!</definedName>
    <definedName name="ingprg" localSheetId="5">#REF!</definedName>
    <definedName name="ingprg" localSheetId="6">#REF!</definedName>
    <definedName name="ingprg" localSheetId="7">#REF!</definedName>
    <definedName name="ingprg" localSheetId="8">#REF!</definedName>
    <definedName name="ingprg" localSheetId="9">#REF!</definedName>
    <definedName name="ingprg" localSheetId="10">#REF!</definedName>
    <definedName name="ingprg" localSheetId="11">#REF!</definedName>
    <definedName name="ingprg" localSheetId="12">#REF!</definedName>
    <definedName name="ingprg" localSheetId="13">#REF!</definedName>
    <definedName name="ingprg" localSheetId="14">#REF!</definedName>
    <definedName name="ingprg" localSheetId="19">#REF!</definedName>
    <definedName name="ingprg">#REF!</definedName>
    <definedName name="ingresos" localSheetId="3">#REF!</definedName>
    <definedName name="ingresos" localSheetId="4">#REF!</definedName>
    <definedName name="ingresos" localSheetId="5">#REF!</definedName>
    <definedName name="ingresos" localSheetId="6">#REF!</definedName>
    <definedName name="ingresos" localSheetId="7">#REF!</definedName>
    <definedName name="ingresos" localSheetId="8">#REF!</definedName>
    <definedName name="ingresos" localSheetId="9">#REF!</definedName>
    <definedName name="ingresos" localSheetId="10">#REF!</definedName>
    <definedName name="ingresos" localSheetId="11">#REF!</definedName>
    <definedName name="ingresos" localSheetId="12">#REF!</definedName>
    <definedName name="ingresos" localSheetId="13">#REF!</definedName>
    <definedName name="ingresos" localSheetId="14">#REF!</definedName>
    <definedName name="ingresos" localSheetId="19">#REF!</definedName>
    <definedName name="ingresos">#REF!</definedName>
    <definedName name="INGRESOS_DE_LA_NACION__1996_REAL__1997_ESTIMACION_Y_1998_PROYECCION" localSheetId="3">#REF!</definedName>
    <definedName name="INGRESOS_DE_LA_NACION__1996_REAL__1997_ESTIMACION_Y_1998_PROYECCION" localSheetId="4">#REF!</definedName>
    <definedName name="INGRESOS_DE_LA_NACION__1996_REAL__1997_ESTIMACION_Y_1998_PROYECCION" localSheetId="5">#REF!</definedName>
    <definedName name="INGRESOS_DE_LA_NACION__1996_REAL__1997_ESTIMACION_Y_1998_PROYECCION" localSheetId="6">#REF!</definedName>
    <definedName name="INGRESOS_DE_LA_NACION__1996_REAL__1997_ESTIMACION_Y_1998_PROYECCION" localSheetId="7">#REF!</definedName>
    <definedName name="INGRESOS_DE_LA_NACION__1996_REAL__1997_ESTIMACION_Y_1998_PROYECCION" localSheetId="8">#REF!</definedName>
    <definedName name="INGRESOS_DE_LA_NACION__1996_REAL__1997_ESTIMACION_Y_1998_PROYECCION" localSheetId="9">#REF!</definedName>
    <definedName name="INGRESOS_DE_LA_NACION__1996_REAL__1997_ESTIMACION_Y_1998_PROYECCION" localSheetId="10">#REF!</definedName>
    <definedName name="INGRESOS_DE_LA_NACION__1996_REAL__1997_ESTIMACION_Y_1998_PROYECCION" localSheetId="11">#REF!</definedName>
    <definedName name="INGRESOS_DE_LA_NACION__1996_REAL__1997_ESTIMACION_Y_1998_PROYECCION" localSheetId="12">#REF!</definedName>
    <definedName name="INGRESOS_DE_LA_NACION__1996_REAL__1997_ESTIMACION_Y_1998_PROYECCION" localSheetId="13">#REF!</definedName>
    <definedName name="INGRESOS_DE_LA_NACION__1996_REAL__1997_ESTIMACION_Y_1998_PROYECCION" localSheetId="14">#REF!</definedName>
    <definedName name="INGRESOS_DE_LA_NACION__1996_REAL__1997_ESTIMACION_Y_1998_PROYECCION" localSheetId="19">#REF!</definedName>
    <definedName name="INGRESOS_DE_LA_NACION__1996_REAL__1997_ESTIMACION_Y_1998_PROYECCION">#REF!</definedName>
    <definedName name="ingresos97" localSheetId="3">#REF!</definedName>
    <definedName name="ingresos97" localSheetId="4">#REF!</definedName>
    <definedName name="ingresos97" localSheetId="5">#REF!</definedName>
    <definedName name="ingresos97" localSheetId="6">#REF!</definedName>
    <definedName name="ingresos97" localSheetId="7">#REF!</definedName>
    <definedName name="ingresos97" localSheetId="8">#REF!</definedName>
    <definedName name="ingresos97" localSheetId="9">#REF!</definedName>
    <definedName name="ingresos97" localSheetId="10">#REF!</definedName>
    <definedName name="ingresos97" localSheetId="11">#REF!</definedName>
    <definedName name="ingresos97" localSheetId="12">#REF!</definedName>
    <definedName name="ingresos97" localSheetId="13">#REF!</definedName>
    <definedName name="ingresos97" localSheetId="14">#REF!</definedName>
    <definedName name="ingresos97" localSheetId="19">#REF!</definedName>
    <definedName name="ingresos97">#REF!</definedName>
    <definedName name="ingsol" localSheetId="3">#REF!</definedName>
    <definedName name="ingsol" localSheetId="4">#REF!</definedName>
    <definedName name="ingsol" localSheetId="5">#REF!</definedName>
    <definedName name="ingsol" localSheetId="6">#REF!</definedName>
    <definedName name="ingsol" localSheetId="7">#REF!</definedName>
    <definedName name="ingsol" localSheetId="8">#REF!</definedName>
    <definedName name="ingsol" localSheetId="9">#REF!</definedName>
    <definedName name="ingsol" localSheetId="10">#REF!</definedName>
    <definedName name="ingsol" localSheetId="11">#REF!</definedName>
    <definedName name="ingsol" localSheetId="12">#REF!</definedName>
    <definedName name="ingsol" localSheetId="13">#REF!</definedName>
    <definedName name="ingsol" localSheetId="14">#REF!</definedName>
    <definedName name="ingsol" localSheetId="19">#REF!</definedName>
    <definedName name="ingsol">#REF!</definedName>
    <definedName name="INTYCOM00_">#REF!</definedName>
    <definedName name="INTYCOM94_">#REF!</definedName>
    <definedName name="INTYCOM95_">#REF!</definedName>
    <definedName name="INTYCOM96_">#REF!</definedName>
    <definedName name="INTYCOM97_">#REF!</definedName>
    <definedName name="INTYCOM98_">#REF!</definedName>
    <definedName name="INTYCOM99_">#REF!</definedName>
    <definedName name="inversion9899">#REF!</definedName>
    <definedName name="ivm" localSheetId="3">#REF!</definedName>
    <definedName name="ivm" localSheetId="4">#REF!</definedName>
    <definedName name="ivm" localSheetId="5">#REF!</definedName>
    <definedName name="ivm" localSheetId="6">#REF!</definedName>
    <definedName name="ivm" localSheetId="7">#REF!</definedName>
    <definedName name="ivm" localSheetId="8">#REF!</definedName>
    <definedName name="ivm" localSheetId="9">#REF!</definedName>
    <definedName name="ivm" localSheetId="10">#REF!</definedName>
    <definedName name="ivm" localSheetId="11">#REF!</definedName>
    <definedName name="ivm" localSheetId="12">#REF!</definedName>
    <definedName name="ivm" localSheetId="13">#REF!</definedName>
    <definedName name="ivm" localSheetId="14">#REF!</definedName>
    <definedName name="ivm" localSheetId="20">#REF!</definedName>
    <definedName name="ivm" localSheetId="19">#REF!</definedName>
    <definedName name="ivm">#REF!</definedName>
    <definedName name="j6yuu" hidden="1">{#N/A,#N/A,FALSE,"informes"}</definedName>
    <definedName name="jasejrj" hidden="1">{"INGRESOS DOLARES",#N/A,FALSE,"informes"}</definedName>
    <definedName name="jbkgjhfhkjih" hidden="1">{#N/A,#N/A,FALSE,"informes"}</definedName>
    <definedName name="jes" hidden="1">{"INGRESOS DOLARES",#N/A,FALSE,"informes"}</definedName>
    <definedName name="jgfz" hidden="1">{"PAGOS DOLARES",#N/A,FALSE,"informes"}</definedName>
    <definedName name="jgjgj" hidden="1">{#N/A,#N/A,FALSE,"informes"}</definedName>
    <definedName name="jhet" hidden="1">{#N/A,#N/A,FALSE,"informes"}</definedName>
    <definedName name="jhtutuyu6iiiiiiiiiiiiiiiiiiiii" hidden="1">{#N/A,#N/A,FALSE,"informes"}</definedName>
    <definedName name="jhxkluxtikys" hidden="1">{"INGRESOS DOLARES",#N/A,FALSE,"informes"}</definedName>
    <definedName name="jkxhklxr7yikyxrjkr" hidden="1">{"PAGOS DOLARES",#N/A,FALSE,"informes"}</definedName>
    <definedName name="jreszjz" hidden="1">{#N/A,#N/A,FALSE,"informes"}</definedName>
    <definedName name="jrxsyktuod" hidden="1">{#N/A,#N/A,FALSE,"informes"}</definedName>
    <definedName name="Jul">#REF!</definedName>
    <definedName name="Jun">#REF!</definedName>
    <definedName name="k.snkm" hidden="1">{"PAGOS DOLARES",#N/A,FALSE,"informes"}</definedName>
    <definedName name="KBALANCEVSFMI" localSheetId="3">#REF!</definedName>
    <definedName name="KBALANCEVSFMI" localSheetId="4">#REF!</definedName>
    <definedName name="KBALANCEVSFMI" localSheetId="5">#REF!</definedName>
    <definedName name="KBALANCEVSFMI" localSheetId="6">#REF!</definedName>
    <definedName name="KBALANCEVSFMI" localSheetId="7">#REF!</definedName>
    <definedName name="KBALANCEVSFMI" localSheetId="8">#REF!</definedName>
    <definedName name="KBALANCEVSFMI" localSheetId="9">#REF!</definedName>
    <definedName name="KBALANCEVSFMI" localSheetId="10">#REF!</definedName>
    <definedName name="KBALANCEVSFMI" localSheetId="11">#REF!</definedName>
    <definedName name="KBALANCEVSFMI" localSheetId="12">#REF!</definedName>
    <definedName name="KBALANCEVSFMI" localSheetId="13">#REF!</definedName>
    <definedName name="KBALANCEVSFMI" localSheetId="14">#REF!</definedName>
    <definedName name="KBALANCEVSFMI" localSheetId="20">#REF!</definedName>
    <definedName name="KBALANCEVSFMI" localSheetId="19">#REF!</definedName>
    <definedName name="KBALANCEVSFMI">#REF!</definedName>
    <definedName name="kbijdbgea" hidden="1">{"PAGOS DOLARES",#N/A,FALSE,"informes"}</definedName>
    <definedName name="KBJAENB" hidden="1">{"INGRESOS DOLARES",#N/A,FALSE,"informes"}</definedName>
    <definedName name="KDJNHEANBH" hidden="1">{"INGRESOS DOLARES",#N/A,FALSE,"informes"}</definedName>
    <definedName name="kghs6r4k" hidden="1">{#N/A,#N/A,FALSE,"informes"}</definedName>
    <definedName name="KK" hidden="1">{#N/A,#N/A,FALSE,"informes"}</definedName>
    <definedName name="kky" hidden="1">{#N/A,#N/A,FALSE,"informes"}</definedName>
    <definedName name="kryxskrxkl" hidden="1">{#N/A,#N/A,FALSE,"informes"}</definedName>
    <definedName name="liqui" localSheetId="3">#REF!</definedName>
    <definedName name="liqui" localSheetId="4">#REF!</definedName>
    <definedName name="liqui" localSheetId="5">#REF!</definedName>
    <definedName name="liqui" localSheetId="6">#REF!</definedName>
    <definedName name="liqui" localSheetId="7">#REF!</definedName>
    <definedName name="liqui" localSheetId="8">#REF!</definedName>
    <definedName name="liqui" localSheetId="9">#REF!</definedName>
    <definedName name="liqui" localSheetId="10">#REF!</definedName>
    <definedName name="liqui" localSheetId="11">#REF!</definedName>
    <definedName name="liqui" localSheetId="12">#REF!</definedName>
    <definedName name="liqui" localSheetId="13">#REF!</definedName>
    <definedName name="liqui" localSheetId="14">#REF!</definedName>
    <definedName name="liqui" localSheetId="20">#REF!</definedName>
    <definedName name="liqui" localSheetId="19">#REF!</definedName>
    <definedName name="liqui">#REF!</definedName>
    <definedName name="liquidacion97" localSheetId="3">#REF!</definedName>
    <definedName name="liquidacion97" localSheetId="4">#REF!</definedName>
    <definedName name="liquidacion97" localSheetId="5">#REF!</definedName>
    <definedName name="liquidacion97" localSheetId="6">#REF!</definedName>
    <definedName name="liquidacion97" localSheetId="7">#REF!</definedName>
    <definedName name="liquidacion97" localSheetId="8">#REF!</definedName>
    <definedName name="liquidacion97" localSheetId="9">#REF!</definedName>
    <definedName name="liquidacion97" localSheetId="10">#REF!</definedName>
    <definedName name="liquidacion97" localSheetId="11">#REF!</definedName>
    <definedName name="liquidacion97" localSheetId="12">#REF!</definedName>
    <definedName name="liquidacion97" localSheetId="13">#REF!</definedName>
    <definedName name="liquidacion97" localSheetId="14">#REF!</definedName>
    <definedName name="liquidacion97" localSheetId="20">#REF!</definedName>
    <definedName name="liquidacion97" localSheetId="19">#REF!</definedName>
    <definedName name="liquidacion97">#REF!</definedName>
    <definedName name="lkrjslkndalñkvnkea" hidden="1">{"INGRESOS DOLARES",#N/A,FALSE,"informes"}</definedName>
    <definedName name="LPORTADASECTOR" localSheetId="3">#REF!</definedName>
    <definedName name="LPORTADASECTOR" localSheetId="4">#REF!</definedName>
    <definedName name="LPORTADASECTOR" localSheetId="5">#REF!</definedName>
    <definedName name="LPORTADASECTOR" localSheetId="6">#REF!</definedName>
    <definedName name="LPORTADASECTOR" localSheetId="7">#REF!</definedName>
    <definedName name="LPORTADASECTOR" localSheetId="8">#REF!</definedName>
    <definedName name="LPORTADASECTOR" localSheetId="9">#REF!</definedName>
    <definedName name="LPORTADASECTOR" localSheetId="10">#REF!</definedName>
    <definedName name="LPORTADASECTOR" localSheetId="11">#REF!</definedName>
    <definedName name="LPORTADASECTOR" localSheetId="12">#REF!</definedName>
    <definedName name="LPORTADASECTOR" localSheetId="13">#REF!</definedName>
    <definedName name="LPORTADASECTOR" localSheetId="14">#REF!</definedName>
    <definedName name="LPORTADASECTOR" localSheetId="20">#REF!</definedName>
    <definedName name="LPORTADASECTOR" localSheetId="19">#REF!</definedName>
    <definedName name="LPORTADASECTOR">#REF!</definedName>
    <definedName name="M">#REF!</definedName>
    <definedName name="MA" localSheetId="3">#REF!</definedName>
    <definedName name="MA" localSheetId="4">#REF!</definedName>
    <definedName name="MA" localSheetId="5">#REF!</definedName>
    <definedName name="MA" localSheetId="6">#REF!</definedName>
    <definedName name="MA" localSheetId="7">#REF!</definedName>
    <definedName name="MA" localSheetId="8">#REF!</definedName>
    <definedName name="MA" localSheetId="9">#REF!</definedName>
    <definedName name="MA" localSheetId="10">#REF!</definedName>
    <definedName name="MA" localSheetId="11">#REF!</definedName>
    <definedName name="MA" localSheetId="12">#REF!</definedName>
    <definedName name="MA" localSheetId="13">#REF!</definedName>
    <definedName name="MA" localSheetId="14">#REF!</definedName>
    <definedName name="MA" localSheetId="19">#REF!</definedName>
    <definedName name="MA">#REF!</definedName>
    <definedName name="Mar">#REF!</definedName>
    <definedName name="MARZON" localSheetId="3">#REF!</definedName>
    <definedName name="MARZON" localSheetId="4">#REF!</definedName>
    <definedName name="MARZON" localSheetId="5">#REF!</definedName>
    <definedName name="MARZON" localSheetId="6">#REF!</definedName>
    <definedName name="MARZON" localSheetId="7">#REF!</definedName>
    <definedName name="MARZON" localSheetId="8">#REF!</definedName>
    <definedName name="MARZON" localSheetId="9">#REF!</definedName>
    <definedName name="MARZON" localSheetId="10">#REF!</definedName>
    <definedName name="MARZON" localSheetId="11">#REF!</definedName>
    <definedName name="MARZON" localSheetId="12">#REF!</definedName>
    <definedName name="MARZON" localSheetId="13">#REF!</definedName>
    <definedName name="MARZON" localSheetId="14">#REF!</definedName>
    <definedName name="MARZON" localSheetId="19">#REF!</definedName>
    <definedName name="MARZON">#REF!</definedName>
    <definedName name="MARZOP" localSheetId="3">#REF!</definedName>
    <definedName name="MARZOP" localSheetId="4">#REF!</definedName>
    <definedName name="MARZOP" localSheetId="5">#REF!</definedName>
    <definedName name="MARZOP" localSheetId="6">#REF!</definedName>
    <definedName name="MARZOP" localSheetId="7">#REF!</definedName>
    <definedName name="MARZOP" localSheetId="8">#REF!</definedName>
    <definedName name="MARZOP" localSheetId="9">#REF!</definedName>
    <definedName name="MARZOP" localSheetId="10">#REF!</definedName>
    <definedName name="MARZOP" localSheetId="11">#REF!</definedName>
    <definedName name="MARZOP" localSheetId="12">#REF!</definedName>
    <definedName name="MARZOP" localSheetId="13">#REF!</definedName>
    <definedName name="MARZOP" localSheetId="14">#REF!</definedName>
    <definedName name="MARZOP" localSheetId="20">#REF!</definedName>
    <definedName name="MARZOP" localSheetId="19">#REF!</definedName>
    <definedName name="MARZOP">#REF!</definedName>
    <definedName name="MARZORN" localSheetId="3">#REF!</definedName>
    <definedName name="MARZORN" localSheetId="4">#REF!</definedName>
    <definedName name="MARZORN" localSheetId="5">#REF!</definedName>
    <definedName name="MARZORN" localSheetId="6">#REF!</definedName>
    <definedName name="MARZORN" localSheetId="7">#REF!</definedName>
    <definedName name="MARZORN" localSheetId="8">#REF!</definedName>
    <definedName name="MARZORN" localSheetId="9">#REF!</definedName>
    <definedName name="MARZORN" localSheetId="10">#REF!</definedName>
    <definedName name="MARZORN" localSheetId="11">#REF!</definedName>
    <definedName name="MARZORN" localSheetId="12">#REF!</definedName>
    <definedName name="MARZORN" localSheetId="13">#REF!</definedName>
    <definedName name="MARZORN" localSheetId="14">#REF!</definedName>
    <definedName name="MARZORN" localSheetId="20">#REF!</definedName>
    <definedName name="MARZORN" localSheetId="19">#REF!</definedName>
    <definedName name="MARZORN">#REF!</definedName>
    <definedName name="MARZORP" localSheetId="3">#REF!</definedName>
    <definedName name="MARZORP" localSheetId="4">#REF!</definedName>
    <definedName name="MARZORP" localSheetId="5">#REF!</definedName>
    <definedName name="MARZORP" localSheetId="6">#REF!</definedName>
    <definedName name="MARZORP" localSheetId="7">#REF!</definedName>
    <definedName name="MARZORP" localSheetId="8">#REF!</definedName>
    <definedName name="MARZORP" localSheetId="9">#REF!</definedName>
    <definedName name="MARZORP" localSheetId="10">#REF!</definedName>
    <definedName name="MARZORP" localSheetId="11">#REF!</definedName>
    <definedName name="MARZORP" localSheetId="12">#REF!</definedName>
    <definedName name="MARZORP" localSheetId="13">#REF!</definedName>
    <definedName name="MARZORP" localSheetId="14">#REF!</definedName>
    <definedName name="MARZORP" localSheetId="20">#REF!</definedName>
    <definedName name="MARZORP" localSheetId="19">#REF!</definedName>
    <definedName name="MARZORP">#REF!</definedName>
    <definedName name="May">#REF!</definedName>
    <definedName name="MENUIMP">#REF!</definedName>
    <definedName name="METROCRECIM" localSheetId="3">#REF!</definedName>
    <definedName name="METROCRECIM" localSheetId="4">#REF!</definedName>
    <definedName name="METROCRECIM" localSheetId="5">#REF!</definedName>
    <definedName name="METROCRECIM" localSheetId="6">#REF!</definedName>
    <definedName name="METROCRECIM" localSheetId="7">#REF!</definedName>
    <definedName name="METROCRECIM" localSheetId="8">#REF!</definedName>
    <definedName name="METROCRECIM" localSheetId="9">#REF!</definedName>
    <definedName name="METROCRECIM" localSheetId="10">#REF!</definedName>
    <definedName name="METROCRECIM" localSheetId="11">#REF!</definedName>
    <definedName name="METROCRECIM" localSheetId="12">#REF!</definedName>
    <definedName name="METROCRECIM" localSheetId="13">#REF!</definedName>
    <definedName name="METROCRECIM" localSheetId="14">#REF!</definedName>
    <definedName name="METROCRECIM" localSheetId="20">#REF!</definedName>
    <definedName name="METROCRECIM" localSheetId="19">#REF!</definedName>
    <definedName name="METROCRECIM">#REF!</definedName>
    <definedName name="METROPESOS" localSheetId="3">#REF!</definedName>
    <definedName name="METROPESOS" localSheetId="4">#REF!</definedName>
    <definedName name="METROPESOS" localSheetId="5">#REF!</definedName>
    <definedName name="METROPESOS" localSheetId="6">#REF!</definedName>
    <definedName name="METROPESOS" localSheetId="7">#REF!</definedName>
    <definedName name="METROPESOS" localSheetId="8">#REF!</definedName>
    <definedName name="METROPESOS" localSheetId="9">#REF!</definedName>
    <definedName name="METROPESOS" localSheetId="10">#REF!</definedName>
    <definedName name="METROPESOS" localSheetId="11">#REF!</definedName>
    <definedName name="METROPESOS" localSheetId="12">#REF!</definedName>
    <definedName name="METROPESOS" localSheetId="13">#REF!</definedName>
    <definedName name="METROPESOS" localSheetId="14">#REF!</definedName>
    <definedName name="METROPESOS" localSheetId="20">#REF!</definedName>
    <definedName name="METROPESOS" localSheetId="19">#REF!</definedName>
    <definedName name="METROPESOS">#REF!</definedName>
    <definedName name="METROPIB" localSheetId="3">#REF!</definedName>
    <definedName name="METROPIB" localSheetId="4">#REF!</definedName>
    <definedName name="METROPIB" localSheetId="5">#REF!</definedName>
    <definedName name="METROPIB" localSheetId="6">#REF!</definedName>
    <definedName name="METROPIB" localSheetId="7">#REF!</definedName>
    <definedName name="METROPIB" localSheetId="8">#REF!</definedName>
    <definedName name="METROPIB" localSheetId="9">#REF!</definedName>
    <definedName name="METROPIB" localSheetId="10">#REF!</definedName>
    <definedName name="METROPIB" localSheetId="11">#REF!</definedName>
    <definedName name="METROPIB" localSheetId="12">#REF!</definedName>
    <definedName name="METROPIB" localSheetId="13">#REF!</definedName>
    <definedName name="METROPIB" localSheetId="14">#REF!</definedName>
    <definedName name="METROPIB" localSheetId="20">#REF!</definedName>
    <definedName name="METROPIB" localSheetId="19">#REF!</definedName>
    <definedName name="METROPIB">#REF!</definedName>
    <definedName name="MILITARES" localSheetId="3">#REF!</definedName>
    <definedName name="MILITARES" localSheetId="4">#REF!</definedName>
    <definedName name="MILITARES" localSheetId="5">#REF!</definedName>
    <definedName name="MILITARES" localSheetId="6">#REF!</definedName>
    <definedName name="MILITARES" localSheetId="7">#REF!</definedName>
    <definedName name="MILITARES" localSheetId="8">#REF!</definedName>
    <definedName name="MILITARES" localSheetId="9">#REF!</definedName>
    <definedName name="MILITARES" localSheetId="10">#REF!</definedName>
    <definedName name="MILITARES" localSheetId="11">#REF!</definedName>
    <definedName name="MILITARES" localSheetId="12">#REF!</definedName>
    <definedName name="MILITARES" localSheetId="13">#REF!</definedName>
    <definedName name="MILITARES" localSheetId="14">#REF!</definedName>
    <definedName name="MILITARES" localSheetId="19">#REF!</definedName>
    <definedName name="MILITARES">#REF!</definedName>
    <definedName name="MINISTRO" localSheetId="3">#REF!</definedName>
    <definedName name="MINISTRO" localSheetId="4">#REF!</definedName>
    <definedName name="MINISTRO" localSheetId="5">#REF!</definedName>
    <definedName name="MINISTRO" localSheetId="6">#REF!</definedName>
    <definedName name="MINISTRO" localSheetId="7">#REF!</definedName>
    <definedName name="MINISTRO" localSheetId="8">#REF!</definedName>
    <definedName name="MINISTRO" localSheetId="9">#REF!</definedName>
    <definedName name="MINISTRO" localSheetId="10">#REF!</definedName>
    <definedName name="MINISTRO" localSheetId="11">#REF!</definedName>
    <definedName name="MINISTRO" localSheetId="12">#REF!</definedName>
    <definedName name="MINISTRO" localSheetId="13">#REF!</definedName>
    <definedName name="MINISTRO" localSheetId="14">#REF!</definedName>
    <definedName name="MINISTRO" localSheetId="19">#REF!</definedName>
    <definedName name="MINISTRO">#REF!</definedName>
    <definedName name="NACION" localSheetId="3">#REF!</definedName>
    <definedName name="NACION" localSheetId="4">#REF!</definedName>
    <definedName name="NACION" localSheetId="5">#REF!</definedName>
    <definedName name="NACION" localSheetId="6">#REF!</definedName>
    <definedName name="NACION" localSheetId="7">#REF!</definedName>
    <definedName name="NACION" localSheetId="8">#REF!</definedName>
    <definedName name="NACION" localSheetId="9">#REF!</definedName>
    <definedName name="NACION" localSheetId="10">#REF!</definedName>
    <definedName name="NACION" localSheetId="11">#REF!</definedName>
    <definedName name="NACION" localSheetId="12">#REF!</definedName>
    <definedName name="NACION" localSheetId="13">#REF!</definedName>
    <definedName name="NACION" localSheetId="14">#REF!</definedName>
    <definedName name="NACION" localSheetId="20">#REF!</definedName>
    <definedName name="NACION" localSheetId="19">#REF!</definedName>
    <definedName name="NACION">#REF!</definedName>
    <definedName name="nfoajañañldlfdkfkfgkfggjgjgj" hidden="1">{"PAGOS DOLARES",#N/A,FALSE,"informes"}</definedName>
    <definedName name="nivel" localSheetId="3">#REF!</definedName>
    <definedName name="nivel" localSheetId="4">#REF!</definedName>
    <definedName name="nivel" localSheetId="5">#REF!</definedName>
    <definedName name="nivel" localSheetId="6">#REF!</definedName>
    <definedName name="nivel" localSheetId="7">#REF!</definedName>
    <definedName name="nivel" localSheetId="8">#REF!</definedName>
    <definedName name="nivel" localSheetId="9">#REF!</definedName>
    <definedName name="nivel" localSheetId="10">#REF!</definedName>
    <definedName name="nivel" localSheetId="11">#REF!</definedName>
    <definedName name="nivel" localSheetId="12">#REF!</definedName>
    <definedName name="nivel" localSheetId="13">#REF!</definedName>
    <definedName name="nivel" localSheetId="14">#REF!</definedName>
    <definedName name="nivel" localSheetId="20">#REF!</definedName>
    <definedName name="nivel" localSheetId="19">#REF!</definedName>
    <definedName name="nivel">#REF!</definedName>
    <definedName name="njzetzektryk" hidden="1">{"PAGOS DOLARES",#N/A,FALSE,"informes"}</definedName>
    <definedName name="nklfrtmhosdgmlfgpnjrmsnmlrmn" hidden="1">{#N/A,#N/A,FALSE,"informes"}</definedName>
    <definedName name="nmklmeaknkgñlnkkgnmplrsñmjg" hidden="1">{#N/A,#N/A,FALSE,"informes"}</definedName>
    <definedName name="nmltmylnmapemhammonkha" hidden="1">{"PAGOS DOLARES",#N/A,FALSE,"informes"}</definedName>
    <definedName name="NOINCLUIDCRECIM" localSheetId="3">#REF!</definedName>
    <definedName name="NOINCLUIDCRECIM" localSheetId="4">#REF!</definedName>
    <definedName name="NOINCLUIDCRECIM" localSheetId="5">#REF!</definedName>
    <definedName name="NOINCLUIDCRECIM" localSheetId="6">#REF!</definedName>
    <definedName name="NOINCLUIDCRECIM" localSheetId="7">#REF!</definedName>
    <definedName name="NOINCLUIDCRECIM" localSheetId="8">#REF!</definedName>
    <definedName name="NOINCLUIDCRECIM" localSheetId="9">#REF!</definedName>
    <definedName name="NOINCLUIDCRECIM" localSheetId="10">#REF!</definedName>
    <definedName name="NOINCLUIDCRECIM" localSheetId="11">#REF!</definedName>
    <definedName name="NOINCLUIDCRECIM" localSheetId="12">#REF!</definedName>
    <definedName name="NOINCLUIDCRECIM" localSheetId="13">#REF!</definedName>
    <definedName name="NOINCLUIDCRECIM" localSheetId="14">#REF!</definedName>
    <definedName name="NOINCLUIDCRECIM" localSheetId="20">#REF!</definedName>
    <definedName name="NOINCLUIDCRECIM" localSheetId="19">#REF!</definedName>
    <definedName name="NOINCLUIDCRECIM">#REF!</definedName>
    <definedName name="NOINCLUIPESOS" localSheetId="3">#REF!</definedName>
    <definedName name="NOINCLUIPESOS" localSheetId="4">#REF!</definedName>
    <definedName name="NOINCLUIPESOS" localSheetId="5">#REF!</definedName>
    <definedName name="NOINCLUIPESOS" localSheetId="6">#REF!</definedName>
    <definedName name="NOINCLUIPESOS" localSheetId="7">#REF!</definedName>
    <definedName name="NOINCLUIPESOS" localSheetId="8">#REF!</definedName>
    <definedName name="NOINCLUIPESOS" localSheetId="9">#REF!</definedName>
    <definedName name="NOINCLUIPESOS" localSheetId="10">#REF!</definedName>
    <definedName name="NOINCLUIPESOS" localSheetId="11">#REF!</definedName>
    <definedName name="NOINCLUIPESOS" localSheetId="12">#REF!</definedName>
    <definedName name="NOINCLUIPESOS" localSheetId="13">#REF!</definedName>
    <definedName name="NOINCLUIPESOS" localSheetId="14">#REF!</definedName>
    <definedName name="NOINCLUIPESOS" localSheetId="19">#REF!</definedName>
    <definedName name="NOINCLUIPESOS">#REF!</definedName>
    <definedName name="nomniv" localSheetId="3">#REF!</definedName>
    <definedName name="nomniv" localSheetId="4">#REF!</definedName>
    <definedName name="nomniv" localSheetId="5">#REF!</definedName>
    <definedName name="nomniv" localSheetId="6">#REF!</definedName>
    <definedName name="nomniv" localSheetId="7">#REF!</definedName>
    <definedName name="nomniv" localSheetId="8">#REF!</definedName>
    <definedName name="nomniv" localSheetId="9">#REF!</definedName>
    <definedName name="nomniv" localSheetId="10">#REF!</definedName>
    <definedName name="nomniv" localSheetId="11">#REF!</definedName>
    <definedName name="nomniv" localSheetId="12">#REF!</definedName>
    <definedName name="nomniv" localSheetId="13">#REF!</definedName>
    <definedName name="nomniv" localSheetId="14">#REF!</definedName>
    <definedName name="nomniv" localSheetId="19">#REF!</definedName>
    <definedName name="nomniv">#REF!</definedName>
    <definedName name="noñkrmjeamnmtlnmkbvnsr" hidden="1">{#N/A,#N/A,FALSE,"informes"}</definedName>
    <definedName name="Nov">#REF!</definedName>
    <definedName name="NOVDEUDAFLOTANTE" localSheetId="3">#REF!</definedName>
    <definedName name="NOVDEUDAFLOTANTE" localSheetId="4">#REF!</definedName>
    <definedName name="NOVDEUDAFLOTANTE" localSheetId="5">#REF!</definedName>
    <definedName name="NOVDEUDAFLOTANTE" localSheetId="6">#REF!</definedName>
    <definedName name="NOVDEUDAFLOTANTE" localSheetId="7">#REF!</definedName>
    <definedName name="NOVDEUDAFLOTANTE" localSheetId="8">#REF!</definedName>
    <definedName name="NOVDEUDAFLOTANTE" localSheetId="9">#REF!</definedName>
    <definedName name="NOVDEUDAFLOTANTE" localSheetId="10">#REF!</definedName>
    <definedName name="NOVDEUDAFLOTANTE" localSheetId="11">#REF!</definedName>
    <definedName name="NOVDEUDAFLOTANTE" localSheetId="12">#REF!</definedName>
    <definedName name="NOVDEUDAFLOTANTE" localSheetId="13">#REF!</definedName>
    <definedName name="NOVDEUDAFLOTANTE" localSheetId="14">#REF!</definedName>
    <definedName name="NOVDEUDAFLOTANTE" localSheetId="20">#REF!</definedName>
    <definedName name="NOVDEUDAFLOTANTE" localSheetId="19">#REF!</definedName>
    <definedName name="NOVDEUDAFLOTANTE">#REF!</definedName>
    <definedName name="NOVEVOLREZAGO" localSheetId="3">#REF!</definedName>
    <definedName name="NOVEVOLREZAGO" localSheetId="4">#REF!</definedName>
    <definedName name="NOVEVOLREZAGO" localSheetId="5">#REF!</definedName>
    <definedName name="NOVEVOLREZAGO" localSheetId="6">#REF!</definedName>
    <definedName name="NOVEVOLREZAGO" localSheetId="7">#REF!</definedName>
    <definedName name="NOVEVOLREZAGO" localSheetId="8">#REF!</definedName>
    <definedName name="NOVEVOLREZAGO" localSheetId="9">#REF!</definedName>
    <definedName name="NOVEVOLREZAGO" localSheetId="10">#REF!</definedName>
    <definedName name="NOVEVOLREZAGO" localSheetId="11">#REF!</definedName>
    <definedName name="NOVEVOLREZAGO" localSheetId="12">#REF!</definedName>
    <definedName name="NOVEVOLREZAGO" localSheetId="13">#REF!</definedName>
    <definedName name="NOVEVOLREZAGO" localSheetId="14">#REF!</definedName>
    <definedName name="NOVEVOLREZAGO" localSheetId="20">#REF!</definedName>
    <definedName name="NOVEVOLREZAGO" localSheetId="19">#REF!</definedName>
    <definedName name="NOVEVOLREZAGO">#REF!</definedName>
    <definedName name="nsfj" hidden="1">{"PAGOS DOLARES",#N/A,FALSE,"informes"}</definedName>
    <definedName name="ÑÑ" hidden="1">{"INGRESOS DOLARES",#N/A,FALSE,"informes"}</definedName>
    <definedName name="Oct">#REF!</definedName>
    <definedName name="OE97B" localSheetId="3">#REF!</definedName>
    <definedName name="OE97B" localSheetId="4">#REF!</definedName>
    <definedName name="OE97B" localSheetId="5">#REF!</definedName>
    <definedName name="OE97B" localSheetId="6">#REF!</definedName>
    <definedName name="OE97B" localSheetId="7">#REF!</definedName>
    <definedName name="OE97B" localSheetId="8">#REF!</definedName>
    <definedName name="OE97B" localSheetId="9">#REF!</definedName>
    <definedName name="OE97B" localSheetId="10">#REF!</definedName>
    <definedName name="OE97B" localSheetId="11">#REF!</definedName>
    <definedName name="OE97B" localSheetId="12">#REF!</definedName>
    <definedName name="OE97B" localSheetId="13">#REF!</definedName>
    <definedName name="OE97B" localSheetId="14">#REF!</definedName>
    <definedName name="OE97B" localSheetId="20">#REF!</definedName>
    <definedName name="OE97B" localSheetId="19">#REF!</definedName>
    <definedName name="OE97B">#REF!</definedName>
    <definedName name="OEC">#REF!</definedName>
    <definedName name="OEPROY97" localSheetId="3">#REF!</definedName>
    <definedName name="OEPROY97" localSheetId="4">#REF!</definedName>
    <definedName name="OEPROY97" localSheetId="5">#REF!</definedName>
    <definedName name="OEPROY97" localSheetId="6">#REF!</definedName>
    <definedName name="OEPROY97" localSheetId="7">#REF!</definedName>
    <definedName name="OEPROY97" localSheetId="8">#REF!</definedName>
    <definedName name="OEPROY97" localSheetId="9">#REF!</definedName>
    <definedName name="OEPROY97" localSheetId="10">#REF!</definedName>
    <definedName name="OEPROY97" localSheetId="11">#REF!</definedName>
    <definedName name="OEPROY97" localSheetId="12">#REF!</definedName>
    <definedName name="OEPROY97" localSheetId="13">#REF!</definedName>
    <definedName name="OEPROY97" localSheetId="14">#REF!</definedName>
    <definedName name="OEPROY97" localSheetId="19">#REF!</definedName>
    <definedName name="OEPROY97">#REF!</definedName>
    <definedName name="oìjhioeonmonmea" hidden="1">{#N/A,#N/A,FALSE,"informes"}</definedName>
    <definedName name="ojo" localSheetId="3">#REF!</definedName>
    <definedName name="ojo" localSheetId="4">#REF!</definedName>
    <definedName name="ojo" localSheetId="5">#REF!</definedName>
    <definedName name="ojo" localSheetId="6">#REF!</definedName>
    <definedName name="ojo" localSheetId="7">#REF!</definedName>
    <definedName name="ojo" localSheetId="8">#REF!</definedName>
    <definedName name="ojo" localSheetId="9">#REF!</definedName>
    <definedName name="ojo" localSheetId="10">#REF!</definedName>
    <definedName name="ojo" localSheetId="11">#REF!</definedName>
    <definedName name="ojo" localSheetId="12">#REF!</definedName>
    <definedName name="ojo" localSheetId="13">#REF!</definedName>
    <definedName name="ojo" localSheetId="14">#REF!</definedName>
    <definedName name="ojo" localSheetId="19">#REF!</definedName>
    <definedName name="ojo">#REF!</definedName>
    <definedName name="OO" hidden="1">{"PAGOS DOLARES",#N/A,FALSE,"informes"}</definedName>
    <definedName name="opetesore00" localSheetId="3">#REF!</definedName>
    <definedName name="opetesore00" localSheetId="4">#REF!</definedName>
    <definedName name="opetesore00" localSheetId="5">#REF!</definedName>
    <definedName name="opetesore00" localSheetId="6">#REF!</definedName>
    <definedName name="opetesore00" localSheetId="7">#REF!</definedName>
    <definedName name="opetesore00" localSheetId="8">#REF!</definedName>
    <definedName name="opetesore00" localSheetId="9">#REF!</definedName>
    <definedName name="opetesore00" localSheetId="10">#REF!</definedName>
    <definedName name="opetesore00" localSheetId="11">#REF!</definedName>
    <definedName name="opetesore00" localSheetId="12">#REF!</definedName>
    <definedName name="opetesore00" localSheetId="13">#REF!</definedName>
    <definedName name="opetesore00" localSheetId="14">#REF!</definedName>
    <definedName name="opetesore00" localSheetId="19">#REF!</definedName>
    <definedName name="opetesore00">#REF!</definedName>
    <definedName name="opetesore98" localSheetId="3">#REF!</definedName>
    <definedName name="opetesore98" localSheetId="4">#REF!</definedName>
    <definedName name="opetesore98" localSheetId="5">#REF!</definedName>
    <definedName name="opetesore98" localSheetId="6">#REF!</definedName>
    <definedName name="opetesore98" localSheetId="7">#REF!</definedName>
    <definedName name="opetesore98" localSheetId="8">#REF!</definedName>
    <definedName name="opetesore98" localSheetId="9">#REF!</definedName>
    <definedName name="opetesore98" localSheetId="10">#REF!</definedName>
    <definedName name="opetesore98" localSheetId="11">#REF!</definedName>
    <definedName name="opetesore98" localSheetId="12">#REF!</definedName>
    <definedName name="opetesore98" localSheetId="13">#REF!</definedName>
    <definedName name="opetesore98" localSheetId="14">#REF!</definedName>
    <definedName name="opetesore98" localSheetId="19">#REF!</definedName>
    <definedName name="opetesore98">#REF!</definedName>
    <definedName name="opetesore99" localSheetId="3">#REF!</definedName>
    <definedName name="opetesore99" localSheetId="4">#REF!</definedName>
    <definedName name="opetesore99" localSheetId="5">#REF!</definedName>
    <definedName name="opetesore99" localSheetId="6">#REF!</definedName>
    <definedName name="opetesore99" localSheetId="7">#REF!</definedName>
    <definedName name="opetesore99" localSheetId="8">#REF!</definedName>
    <definedName name="opetesore99" localSheetId="9">#REF!</definedName>
    <definedName name="opetesore99" localSheetId="10">#REF!</definedName>
    <definedName name="opetesore99" localSheetId="11">#REF!</definedName>
    <definedName name="opetesore99" localSheetId="12">#REF!</definedName>
    <definedName name="opetesore99" localSheetId="13">#REF!</definedName>
    <definedName name="opetesore99" localSheetId="14">#REF!</definedName>
    <definedName name="opetesore99" localSheetId="19">#REF!</definedName>
    <definedName name="opetesore99">#REF!</definedName>
    <definedName name="ORcapital" localSheetId="3">#REF!</definedName>
    <definedName name="ORcapital" localSheetId="4">#REF!</definedName>
    <definedName name="ORcapital" localSheetId="5">#REF!</definedName>
    <definedName name="ORcapital" localSheetId="6">#REF!</definedName>
    <definedName name="ORcapital" localSheetId="7">#REF!</definedName>
    <definedName name="ORcapital" localSheetId="8">#REF!</definedName>
    <definedName name="ORcapital" localSheetId="9">#REF!</definedName>
    <definedName name="ORcapital" localSheetId="10">#REF!</definedName>
    <definedName name="ORcapital" localSheetId="11">#REF!</definedName>
    <definedName name="ORcapital" localSheetId="12">#REF!</definedName>
    <definedName name="ORcapital" localSheetId="13">#REF!</definedName>
    <definedName name="ORcapital" localSheetId="14">#REF!</definedName>
    <definedName name="ORcapital" localSheetId="19">#REF!</definedName>
    <definedName name="ORcapital">#REF!</definedName>
    <definedName name="ORTJBJBHKBFNKJD" hidden="1">{"INGRESOS DOLARES",#N/A,FALSE,"informes"}</definedName>
    <definedName name="OTRAS" localSheetId="3">#REF!</definedName>
    <definedName name="OTRAS" localSheetId="4">#REF!</definedName>
    <definedName name="OTRAS" localSheetId="5">#REF!</definedName>
    <definedName name="OTRAS" localSheetId="6">#REF!</definedName>
    <definedName name="OTRAS" localSheetId="7">#REF!</definedName>
    <definedName name="OTRAS" localSheetId="8">#REF!</definedName>
    <definedName name="OTRAS" localSheetId="9">#REF!</definedName>
    <definedName name="OTRAS" localSheetId="10">#REF!</definedName>
    <definedName name="OTRAS" localSheetId="11">#REF!</definedName>
    <definedName name="OTRAS" localSheetId="12">#REF!</definedName>
    <definedName name="OTRAS" localSheetId="13">#REF!</definedName>
    <definedName name="OTRAS" localSheetId="14">#REF!</definedName>
    <definedName name="OTRAS" localSheetId="19">#REF!</definedName>
    <definedName name="OTRAS">#REF!</definedName>
    <definedName name="P">#REF!</definedName>
    <definedName name="PAGOPROM00_" localSheetId="3">#REF!</definedName>
    <definedName name="PAGOPROM00_" localSheetId="4">#REF!</definedName>
    <definedName name="PAGOPROM00_" localSheetId="5">#REF!</definedName>
    <definedName name="PAGOPROM00_" localSheetId="6">#REF!</definedName>
    <definedName name="PAGOPROM00_" localSheetId="7">#REF!</definedName>
    <definedName name="PAGOPROM00_" localSheetId="8">#REF!</definedName>
    <definedName name="PAGOPROM00_" localSheetId="9">#REF!</definedName>
    <definedName name="PAGOPROM00_" localSheetId="10">#REF!</definedName>
    <definedName name="PAGOPROM00_" localSheetId="11">#REF!</definedName>
    <definedName name="PAGOPROM00_" localSheetId="12">#REF!</definedName>
    <definedName name="PAGOPROM00_" localSheetId="13">#REF!</definedName>
    <definedName name="PAGOPROM00_" localSheetId="14">#REF!</definedName>
    <definedName name="PAGOPROM00_" localSheetId="20">#REF!</definedName>
    <definedName name="PAGOPROM00_" localSheetId="19">#REF!</definedName>
    <definedName name="PAGOPROM00_">#REF!</definedName>
    <definedName name="PAGOPROM93_" localSheetId="3">#REF!</definedName>
    <definedName name="PAGOPROM93_" localSheetId="4">#REF!</definedName>
    <definedName name="PAGOPROM93_" localSheetId="5">#REF!</definedName>
    <definedName name="PAGOPROM93_" localSheetId="6">#REF!</definedName>
    <definedName name="PAGOPROM93_" localSheetId="7">#REF!</definedName>
    <definedName name="PAGOPROM93_" localSheetId="8">#REF!</definedName>
    <definedName name="PAGOPROM93_" localSheetId="9">#REF!</definedName>
    <definedName name="PAGOPROM93_" localSheetId="10">#REF!</definedName>
    <definedName name="PAGOPROM93_" localSheetId="11">#REF!</definedName>
    <definedName name="PAGOPROM93_" localSheetId="12">#REF!</definedName>
    <definedName name="PAGOPROM93_" localSheetId="13">#REF!</definedName>
    <definedName name="PAGOPROM93_" localSheetId="14">#REF!</definedName>
    <definedName name="PAGOPROM93_" localSheetId="20">#REF!</definedName>
    <definedName name="PAGOPROM93_" localSheetId="19">#REF!</definedName>
    <definedName name="PAGOPROM93_">#REF!</definedName>
    <definedName name="PAGOPROM94_" localSheetId="3">#REF!</definedName>
    <definedName name="PAGOPROM94_" localSheetId="4">#REF!</definedName>
    <definedName name="PAGOPROM94_" localSheetId="5">#REF!</definedName>
    <definedName name="PAGOPROM94_" localSheetId="6">#REF!</definedName>
    <definedName name="PAGOPROM94_" localSheetId="7">#REF!</definedName>
    <definedName name="PAGOPROM94_" localSheetId="8">#REF!</definedName>
    <definedName name="PAGOPROM94_" localSheetId="9">#REF!</definedName>
    <definedName name="PAGOPROM94_" localSheetId="10">#REF!</definedName>
    <definedName name="PAGOPROM94_" localSheetId="11">#REF!</definedName>
    <definedName name="PAGOPROM94_" localSheetId="12">#REF!</definedName>
    <definedName name="PAGOPROM94_" localSheetId="13">#REF!</definedName>
    <definedName name="PAGOPROM94_" localSheetId="14">#REF!</definedName>
    <definedName name="PAGOPROM94_" localSheetId="20">#REF!</definedName>
    <definedName name="PAGOPROM94_" localSheetId="19">#REF!</definedName>
    <definedName name="PAGOPROM94_">#REF!</definedName>
    <definedName name="PAGOPROM95_" localSheetId="3">#REF!</definedName>
    <definedName name="PAGOPROM95_" localSheetId="4">#REF!</definedName>
    <definedName name="PAGOPROM95_" localSheetId="5">#REF!</definedName>
    <definedName name="PAGOPROM95_" localSheetId="6">#REF!</definedName>
    <definedName name="PAGOPROM95_" localSheetId="7">#REF!</definedName>
    <definedName name="PAGOPROM95_" localSheetId="8">#REF!</definedName>
    <definedName name="PAGOPROM95_" localSheetId="9">#REF!</definedName>
    <definedName name="PAGOPROM95_" localSheetId="10">#REF!</definedName>
    <definedName name="PAGOPROM95_" localSheetId="11">#REF!</definedName>
    <definedName name="PAGOPROM95_" localSheetId="12">#REF!</definedName>
    <definedName name="PAGOPROM95_" localSheetId="13">#REF!</definedName>
    <definedName name="PAGOPROM95_" localSheetId="14">#REF!</definedName>
    <definedName name="PAGOPROM95_" localSheetId="19">#REF!</definedName>
    <definedName name="PAGOPROM95_">#REF!</definedName>
    <definedName name="PAGOPROM96_" localSheetId="3">#REF!</definedName>
    <definedName name="PAGOPROM96_" localSheetId="4">#REF!</definedName>
    <definedName name="PAGOPROM96_" localSheetId="5">#REF!</definedName>
    <definedName name="PAGOPROM96_" localSheetId="6">#REF!</definedName>
    <definedName name="PAGOPROM96_" localSheetId="7">#REF!</definedName>
    <definedName name="PAGOPROM96_" localSheetId="8">#REF!</definedName>
    <definedName name="PAGOPROM96_" localSheetId="9">#REF!</definedName>
    <definedName name="PAGOPROM96_" localSheetId="10">#REF!</definedName>
    <definedName name="PAGOPROM96_" localSheetId="11">#REF!</definedName>
    <definedName name="PAGOPROM96_" localSheetId="12">#REF!</definedName>
    <definedName name="PAGOPROM96_" localSheetId="13">#REF!</definedName>
    <definedName name="PAGOPROM96_" localSheetId="14">#REF!</definedName>
    <definedName name="PAGOPROM96_" localSheetId="19">#REF!</definedName>
    <definedName name="PAGOPROM96_">#REF!</definedName>
    <definedName name="PAGOPROM97_" localSheetId="3">#REF!</definedName>
    <definedName name="PAGOPROM97_" localSheetId="4">#REF!</definedName>
    <definedName name="PAGOPROM97_" localSheetId="5">#REF!</definedName>
    <definedName name="PAGOPROM97_" localSheetId="6">#REF!</definedName>
    <definedName name="PAGOPROM97_" localSheetId="7">#REF!</definedName>
    <definedName name="PAGOPROM97_" localSheetId="8">#REF!</definedName>
    <definedName name="PAGOPROM97_" localSheetId="9">#REF!</definedName>
    <definedName name="PAGOPROM97_" localSheetId="10">#REF!</definedName>
    <definedName name="PAGOPROM97_" localSheetId="11">#REF!</definedName>
    <definedName name="PAGOPROM97_" localSheetId="12">#REF!</definedName>
    <definedName name="PAGOPROM97_" localSheetId="13">#REF!</definedName>
    <definedName name="PAGOPROM97_" localSheetId="14">#REF!</definedName>
    <definedName name="PAGOPROM97_" localSheetId="19">#REF!</definedName>
    <definedName name="PAGOPROM97_">#REF!</definedName>
    <definedName name="PAGOPROM98_" localSheetId="3">#REF!</definedName>
    <definedName name="PAGOPROM98_" localSheetId="4">#REF!</definedName>
    <definedName name="PAGOPROM98_" localSheetId="5">#REF!</definedName>
    <definedName name="PAGOPROM98_" localSheetId="6">#REF!</definedName>
    <definedName name="PAGOPROM98_" localSheetId="7">#REF!</definedName>
    <definedName name="PAGOPROM98_" localSheetId="8">#REF!</definedName>
    <definedName name="PAGOPROM98_" localSheetId="9">#REF!</definedName>
    <definedName name="PAGOPROM98_" localSheetId="10">#REF!</definedName>
    <definedName name="PAGOPROM98_" localSheetId="11">#REF!</definedName>
    <definedName name="PAGOPROM98_" localSheetId="12">#REF!</definedName>
    <definedName name="PAGOPROM98_" localSheetId="13">#REF!</definedName>
    <definedName name="PAGOPROM98_" localSheetId="14">#REF!</definedName>
    <definedName name="PAGOPROM98_" localSheetId="19">#REF!</definedName>
    <definedName name="PAGOPROM98_">#REF!</definedName>
    <definedName name="PAGOPROM99_" localSheetId="3">#REF!</definedName>
    <definedName name="PAGOPROM99_" localSheetId="4">#REF!</definedName>
    <definedName name="PAGOPROM99_" localSheetId="5">#REF!</definedName>
    <definedName name="PAGOPROM99_" localSheetId="6">#REF!</definedName>
    <definedName name="PAGOPROM99_" localSheetId="7">#REF!</definedName>
    <definedName name="PAGOPROM99_" localSheetId="8">#REF!</definedName>
    <definedName name="PAGOPROM99_" localSheetId="9">#REF!</definedName>
    <definedName name="PAGOPROM99_" localSheetId="10">#REF!</definedName>
    <definedName name="PAGOPROM99_" localSheetId="11">#REF!</definedName>
    <definedName name="PAGOPROM99_" localSheetId="12">#REF!</definedName>
    <definedName name="PAGOPROM99_" localSheetId="13">#REF!</definedName>
    <definedName name="PAGOPROM99_" localSheetId="14">#REF!</definedName>
    <definedName name="PAGOPROM99_" localSheetId="19">#REF!</definedName>
    <definedName name="PAGOPROM99_">#REF!</definedName>
    <definedName name="PARTICIPACIONES_1997___2000" localSheetId="3">#REF!</definedName>
    <definedName name="PARTICIPACIONES_1997___2000" localSheetId="4">#REF!</definedName>
    <definedName name="PARTICIPACIONES_1997___2000" localSheetId="5">#REF!</definedName>
    <definedName name="PARTICIPACIONES_1997___2000" localSheetId="6">#REF!</definedName>
    <definedName name="PARTICIPACIONES_1997___2000" localSheetId="7">#REF!</definedName>
    <definedName name="PARTICIPACIONES_1997___2000" localSheetId="8">#REF!</definedName>
    <definedName name="PARTICIPACIONES_1997___2000" localSheetId="9">#REF!</definedName>
    <definedName name="PARTICIPACIONES_1997___2000" localSheetId="10">#REF!</definedName>
    <definedName name="PARTICIPACIONES_1997___2000" localSheetId="11">#REF!</definedName>
    <definedName name="PARTICIPACIONES_1997___2000" localSheetId="12">#REF!</definedName>
    <definedName name="PARTICIPACIONES_1997___2000" localSheetId="13">#REF!</definedName>
    <definedName name="PARTICIPACIONES_1997___2000" localSheetId="14">#REF!</definedName>
    <definedName name="PARTICIPACIONES_1997___2000" localSheetId="19">#REF!</definedName>
    <definedName name="PARTICIPACIONES_1997___2000">#REF!</definedName>
    <definedName name="PARTMUN00_">#REF!</definedName>
    <definedName name="PARTMUN93_">#REF!</definedName>
    <definedName name="PARTMUN94_">#REF!</definedName>
    <definedName name="PARTMUN95_">#REF!</definedName>
    <definedName name="PARTMUN96_">#REF!</definedName>
    <definedName name="PARTMUN97_">#REF!</definedName>
    <definedName name="PARTMUN98_">#REF!</definedName>
    <definedName name="PARTMUN99_">#REF!</definedName>
    <definedName name="PERNOTEC00_" localSheetId="3">#REF!</definedName>
    <definedName name="PERNOTEC00_" localSheetId="4">#REF!</definedName>
    <definedName name="PERNOTEC00_" localSheetId="5">#REF!</definedName>
    <definedName name="PERNOTEC00_" localSheetId="6">#REF!</definedName>
    <definedName name="PERNOTEC00_" localSheetId="7">#REF!</definedName>
    <definedName name="PERNOTEC00_" localSheetId="8">#REF!</definedName>
    <definedName name="PERNOTEC00_" localSheetId="9">#REF!</definedName>
    <definedName name="PERNOTEC00_" localSheetId="10">#REF!</definedName>
    <definedName name="PERNOTEC00_" localSheetId="11">#REF!</definedName>
    <definedName name="PERNOTEC00_" localSheetId="12">#REF!</definedName>
    <definedName name="PERNOTEC00_" localSheetId="13">#REF!</definedName>
    <definedName name="PERNOTEC00_" localSheetId="14">#REF!</definedName>
    <definedName name="PERNOTEC00_" localSheetId="20">#REF!</definedName>
    <definedName name="PERNOTEC00_" localSheetId="19">#REF!</definedName>
    <definedName name="PERNOTEC00_">#REF!</definedName>
    <definedName name="PERNOTEC93_" localSheetId="3">#REF!</definedName>
    <definedName name="PERNOTEC93_" localSheetId="4">#REF!</definedName>
    <definedName name="PERNOTEC93_" localSheetId="5">#REF!</definedName>
    <definedName name="PERNOTEC93_" localSheetId="6">#REF!</definedName>
    <definedName name="PERNOTEC93_" localSheetId="7">#REF!</definedName>
    <definedName name="PERNOTEC93_" localSheetId="8">#REF!</definedName>
    <definedName name="PERNOTEC93_" localSheetId="9">#REF!</definedName>
    <definedName name="PERNOTEC93_" localSheetId="10">#REF!</definedName>
    <definedName name="PERNOTEC93_" localSheetId="11">#REF!</definedName>
    <definedName name="PERNOTEC93_" localSheetId="12">#REF!</definedName>
    <definedName name="PERNOTEC93_" localSheetId="13">#REF!</definedName>
    <definedName name="PERNOTEC93_" localSheetId="14">#REF!</definedName>
    <definedName name="PERNOTEC93_" localSheetId="20">#REF!</definedName>
    <definedName name="PERNOTEC93_" localSheetId="19">#REF!</definedName>
    <definedName name="PERNOTEC93_">#REF!</definedName>
    <definedName name="PERNOTEC94_" localSheetId="3">#REF!</definedName>
    <definedName name="PERNOTEC94_" localSheetId="4">#REF!</definedName>
    <definedName name="PERNOTEC94_" localSheetId="5">#REF!</definedName>
    <definedName name="PERNOTEC94_" localSheetId="6">#REF!</definedName>
    <definedName name="PERNOTEC94_" localSheetId="7">#REF!</definedName>
    <definedName name="PERNOTEC94_" localSheetId="8">#REF!</definedName>
    <definedName name="PERNOTEC94_" localSheetId="9">#REF!</definedName>
    <definedName name="PERNOTEC94_" localSheetId="10">#REF!</definedName>
    <definedName name="PERNOTEC94_" localSheetId="11">#REF!</definedName>
    <definedName name="PERNOTEC94_" localSheetId="12">#REF!</definedName>
    <definedName name="PERNOTEC94_" localSheetId="13">#REF!</definedName>
    <definedName name="PERNOTEC94_" localSheetId="14">#REF!</definedName>
    <definedName name="PERNOTEC94_" localSheetId="20">#REF!</definedName>
    <definedName name="PERNOTEC94_" localSheetId="19">#REF!</definedName>
    <definedName name="PERNOTEC94_">#REF!</definedName>
    <definedName name="PERNOTEC95_" localSheetId="3">#REF!</definedName>
    <definedName name="PERNOTEC95_" localSheetId="4">#REF!</definedName>
    <definedName name="PERNOTEC95_" localSheetId="5">#REF!</definedName>
    <definedName name="PERNOTEC95_" localSheetId="6">#REF!</definedName>
    <definedName name="PERNOTEC95_" localSheetId="7">#REF!</definedName>
    <definedName name="PERNOTEC95_" localSheetId="8">#REF!</definedName>
    <definedName name="PERNOTEC95_" localSheetId="9">#REF!</definedName>
    <definedName name="PERNOTEC95_" localSheetId="10">#REF!</definedName>
    <definedName name="PERNOTEC95_" localSheetId="11">#REF!</definedName>
    <definedName name="PERNOTEC95_" localSheetId="12">#REF!</definedName>
    <definedName name="PERNOTEC95_" localSheetId="13">#REF!</definedName>
    <definedName name="PERNOTEC95_" localSheetId="14">#REF!</definedName>
    <definedName name="PERNOTEC95_" localSheetId="19">#REF!</definedName>
    <definedName name="PERNOTEC95_">#REF!</definedName>
    <definedName name="PERNOTEC96_" localSheetId="3">#REF!</definedName>
    <definedName name="PERNOTEC96_" localSheetId="4">#REF!</definedName>
    <definedName name="PERNOTEC96_" localSheetId="5">#REF!</definedName>
    <definedName name="PERNOTEC96_" localSheetId="6">#REF!</definedName>
    <definedName name="PERNOTEC96_" localSheetId="7">#REF!</definedName>
    <definedName name="PERNOTEC96_" localSheetId="8">#REF!</definedName>
    <definedName name="PERNOTEC96_" localSheetId="9">#REF!</definedName>
    <definedName name="PERNOTEC96_" localSheetId="10">#REF!</definedName>
    <definedName name="PERNOTEC96_" localSheetId="11">#REF!</definedName>
    <definedName name="PERNOTEC96_" localSheetId="12">#REF!</definedName>
    <definedName name="PERNOTEC96_" localSheetId="13">#REF!</definedName>
    <definedName name="PERNOTEC96_" localSheetId="14">#REF!</definedName>
    <definedName name="PERNOTEC96_" localSheetId="19">#REF!</definedName>
    <definedName name="PERNOTEC96_">#REF!</definedName>
    <definedName name="PERNOTEC97_" localSheetId="3">#REF!</definedName>
    <definedName name="PERNOTEC97_" localSheetId="4">#REF!</definedName>
    <definedName name="PERNOTEC97_" localSheetId="5">#REF!</definedName>
    <definedName name="PERNOTEC97_" localSheetId="6">#REF!</definedName>
    <definedName name="PERNOTEC97_" localSheetId="7">#REF!</definedName>
    <definedName name="PERNOTEC97_" localSheetId="8">#REF!</definedName>
    <definedName name="PERNOTEC97_" localSheetId="9">#REF!</definedName>
    <definedName name="PERNOTEC97_" localSheetId="10">#REF!</definedName>
    <definedName name="PERNOTEC97_" localSheetId="11">#REF!</definedName>
    <definedName name="PERNOTEC97_" localSheetId="12">#REF!</definedName>
    <definedName name="PERNOTEC97_" localSheetId="13">#REF!</definedName>
    <definedName name="PERNOTEC97_" localSheetId="14">#REF!</definedName>
    <definedName name="PERNOTEC97_" localSheetId="19">#REF!</definedName>
    <definedName name="PERNOTEC97_">#REF!</definedName>
    <definedName name="PERNOTEC98_" localSheetId="3">#REF!</definedName>
    <definedName name="PERNOTEC98_" localSheetId="4">#REF!</definedName>
    <definedName name="PERNOTEC98_" localSheetId="5">#REF!</definedName>
    <definedName name="PERNOTEC98_" localSheetId="6">#REF!</definedName>
    <definedName name="PERNOTEC98_" localSheetId="7">#REF!</definedName>
    <definedName name="PERNOTEC98_" localSheetId="8">#REF!</definedName>
    <definedName name="PERNOTEC98_" localSheetId="9">#REF!</definedName>
    <definedName name="PERNOTEC98_" localSheetId="10">#REF!</definedName>
    <definedName name="PERNOTEC98_" localSheetId="11">#REF!</definedName>
    <definedName name="PERNOTEC98_" localSheetId="12">#REF!</definedName>
    <definedName name="PERNOTEC98_" localSheetId="13">#REF!</definedName>
    <definedName name="PERNOTEC98_" localSheetId="14">#REF!</definedName>
    <definedName name="PERNOTEC98_" localSheetId="19">#REF!</definedName>
    <definedName name="PERNOTEC98_">#REF!</definedName>
    <definedName name="PERNOTEC99_" localSheetId="3">#REF!</definedName>
    <definedName name="PERNOTEC99_" localSheetId="4">#REF!</definedName>
    <definedName name="PERNOTEC99_" localSheetId="5">#REF!</definedName>
    <definedName name="PERNOTEC99_" localSheetId="6">#REF!</definedName>
    <definedName name="PERNOTEC99_" localSheetId="7">#REF!</definedName>
    <definedName name="PERNOTEC99_" localSheetId="8">#REF!</definedName>
    <definedName name="PERNOTEC99_" localSheetId="9">#REF!</definedName>
    <definedName name="PERNOTEC99_" localSheetId="10">#REF!</definedName>
    <definedName name="PERNOTEC99_" localSheetId="11">#REF!</definedName>
    <definedName name="PERNOTEC99_" localSheetId="12">#REF!</definedName>
    <definedName name="PERNOTEC99_" localSheetId="13">#REF!</definedName>
    <definedName name="PERNOTEC99_" localSheetId="14">#REF!</definedName>
    <definedName name="PERNOTEC99_" localSheetId="19">#REF!</definedName>
    <definedName name="PERNOTEC99_">#REF!</definedName>
    <definedName name="PEROTRA00_" localSheetId="3">#REF!</definedName>
    <definedName name="PEROTRA00_" localSheetId="4">#REF!</definedName>
    <definedName name="PEROTRA00_" localSheetId="5">#REF!</definedName>
    <definedName name="PEROTRA00_" localSheetId="6">#REF!</definedName>
    <definedName name="PEROTRA00_" localSheetId="7">#REF!</definedName>
    <definedName name="PEROTRA00_" localSheetId="8">#REF!</definedName>
    <definedName name="PEROTRA00_" localSheetId="9">#REF!</definedName>
    <definedName name="PEROTRA00_" localSheetId="10">#REF!</definedName>
    <definedName name="PEROTRA00_" localSheetId="11">#REF!</definedName>
    <definedName name="PEROTRA00_" localSheetId="12">#REF!</definedName>
    <definedName name="PEROTRA00_" localSheetId="13">#REF!</definedName>
    <definedName name="PEROTRA00_" localSheetId="14">#REF!</definedName>
    <definedName name="PEROTRA00_" localSheetId="19">#REF!</definedName>
    <definedName name="PEROTRA00_">#REF!</definedName>
    <definedName name="PEROTRA93_" localSheetId="3">#REF!</definedName>
    <definedName name="PEROTRA93_" localSheetId="4">#REF!</definedName>
    <definedName name="PEROTRA93_" localSheetId="5">#REF!</definedName>
    <definedName name="PEROTRA93_" localSheetId="6">#REF!</definedName>
    <definedName name="PEROTRA93_" localSheetId="7">#REF!</definedName>
    <definedName name="PEROTRA93_" localSheetId="8">#REF!</definedName>
    <definedName name="PEROTRA93_" localSheetId="9">#REF!</definedName>
    <definedName name="PEROTRA93_" localSheetId="10">#REF!</definedName>
    <definedName name="PEROTRA93_" localSheetId="11">#REF!</definedName>
    <definedName name="PEROTRA93_" localSheetId="12">#REF!</definedName>
    <definedName name="PEROTRA93_" localSheetId="13">#REF!</definedName>
    <definedName name="PEROTRA93_" localSheetId="14">#REF!</definedName>
    <definedName name="PEROTRA93_" localSheetId="19">#REF!</definedName>
    <definedName name="PEROTRA93_">#REF!</definedName>
    <definedName name="PEROTRA94_" localSheetId="3">#REF!</definedName>
    <definedName name="PEROTRA94_" localSheetId="4">#REF!</definedName>
    <definedName name="PEROTRA94_" localSheetId="5">#REF!</definedName>
    <definedName name="PEROTRA94_" localSheetId="6">#REF!</definedName>
    <definedName name="PEROTRA94_" localSheetId="7">#REF!</definedName>
    <definedName name="PEROTRA94_" localSheetId="8">#REF!</definedName>
    <definedName name="PEROTRA94_" localSheetId="9">#REF!</definedName>
    <definedName name="PEROTRA94_" localSheetId="10">#REF!</definedName>
    <definedName name="PEROTRA94_" localSheetId="11">#REF!</definedName>
    <definedName name="PEROTRA94_" localSheetId="12">#REF!</definedName>
    <definedName name="PEROTRA94_" localSheetId="13">#REF!</definedName>
    <definedName name="PEROTRA94_" localSheetId="14">#REF!</definedName>
    <definedName name="PEROTRA94_" localSheetId="19">#REF!</definedName>
    <definedName name="PEROTRA94_">#REF!</definedName>
    <definedName name="PEROTRA95_" localSheetId="3">#REF!</definedName>
    <definedName name="PEROTRA95_" localSheetId="4">#REF!</definedName>
    <definedName name="PEROTRA95_" localSheetId="5">#REF!</definedName>
    <definedName name="PEROTRA95_" localSheetId="6">#REF!</definedName>
    <definedName name="PEROTRA95_" localSheetId="7">#REF!</definedName>
    <definedName name="PEROTRA95_" localSheetId="8">#REF!</definedName>
    <definedName name="PEROTRA95_" localSheetId="9">#REF!</definedName>
    <definedName name="PEROTRA95_" localSheetId="10">#REF!</definedName>
    <definedName name="PEROTRA95_" localSheetId="11">#REF!</definedName>
    <definedName name="PEROTRA95_" localSheetId="12">#REF!</definedName>
    <definedName name="PEROTRA95_" localSheetId="13">#REF!</definedName>
    <definedName name="PEROTRA95_" localSheetId="14">#REF!</definedName>
    <definedName name="PEROTRA95_" localSheetId="19">#REF!</definedName>
    <definedName name="PEROTRA95_">#REF!</definedName>
    <definedName name="PEROTRA96_" localSheetId="3">#REF!</definedName>
    <definedName name="PEROTRA96_" localSheetId="4">#REF!</definedName>
    <definedName name="PEROTRA96_" localSheetId="5">#REF!</definedName>
    <definedName name="PEROTRA96_" localSheetId="6">#REF!</definedName>
    <definedName name="PEROTRA96_" localSheetId="7">#REF!</definedName>
    <definedName name="PEROTRA96_" localSheetId="8">#REF!</definedName>
    <definedName name="PEROTRA96_" localSheetId="9">#REF!</definedName>
    <definedName name="PEROTRA96_" localSheetId="10">#REF!</definedName>
    <definedName name="PEROTRA96_" localSheetId="11">#REF!</definedName>
    <definedName name="PEROTRA96_" localSheetId="12">#REF!</definedName>
    <definedName name="PEROTRA96_" localSheetId="13">#REF!</definedName>
    <definedName name="PEROTRA96_" localSheetId="14">#REF!</definedName>
    <definedName name="PEROTRA96_" localSheetId="19">#REF!</definedName>
    <definedName name="PEROTRA96_">#REF!</definedName>
    <definedName name="PEROTRA97_" localSheetId="3">#REF!</definedName>
    <definedName name="PEROTRA97_" localSheetId="4">#REF!</definedName>
    <definedName name="PEROTRA97_" localSheetId="5">#REF!</definedName>
    <definedName name="PEROTRA97_" localSheetId="6">#REF!</definedName>
    <definedName name="PEROTRA97_" localSheetId="7">#REF!</definedName>
    <definedName name="PEROTRA97_" localSheetId="8">#REF!</definedName>
    <definedName name="PEROTRA97_" localSheetId="9">#REF!</definedName>
    <definedName name="PEROTRA97_" localSheetId="10">#REF!</definedName>
    <definedName name="PEROTRA97_" localSheetId="11">#REF!</definedName>
    <definedName name="PEROTRA97_" localSheetId="12">#REF!</definedName>
    <definedName name="PEROTRA97_" localSheetId="13">#REF!</definedName>
    <definedName name="PEROTRA97_" localSheetId="14">#REF!</definedName>
    <definedName name="PEROTRA97_" localSheetId="19">#REF!</definedName>
    <definedName name="PEROTRA97_">#REF!</definedName>
    <definedName name="PEROTRA98_" localSheetId="3">#REF!</definedName>
    <definedName name="PEROTRA98_" localSheetId="4">#REF!</definedName>
    <definedName name="PEROTRA98_" localSheetId="5">#REF!</definedName>
    <definedName name="PEROTRA98_" localSheetId="6">#REF!</definedName>
    <definedName name="PEROTRA98_" localSheetId="7">#REF!</definedName>
    <definedName name="PEROTRA98_" localSheetId="8">#REF!</definedName>
    <definedName name="PEROTRA98_" localSheetId="9">#REF!</definedName>
    <definedName name="PEROTRA98_" localSheetId="10">#REF!</definedName>
    <definedName name="PEROTRA98_" localSheetId="11">#REF!</definedName>
    <definedName name="PEROTRA98_" localSheetId="12">#REF!</definedName>
    <definedName name="PEROTRA98_" localSheetId="13">#REF!</definedName>
    <definedName name="PEROTRA98_" localSheetId="14">#REF!</definedName>
    <definedName name="PEROTRA98_" localSheetId="19">#REF!</definedName>
    <definedName name="PEROTRA98_">#REF!</definedName>
    <definedName name="PEROTRA99_" localSheetId="3">#REF!</definedName>
    <definedName name="PEROTRA99_" localSheetId="4">#REF!</definedName>
    <definedName name="PEROTRA99_" localSheetId="5">#REF!</definedName>
    <definedName name="PEROTRA99_" localSheetId="6">#REF!</definedName>
    <definedName name="PEROTRA99_" localSheetId="7">#REF!</definedName>
    <definedName name="PEROTRA99_" localSheetId="8">#REF!</definedName>
    <definedName name="PEROTRA99_" localSheetId="9">#REF!</definedName>
    <definedName name="PEROTRA99_" localSheetId="10">#REF!</definedName>
    <definedName name="PEROTRA99_" localSheetId="11">#REF!</definedName>
    <definedName name="PEROTRA99_" localSheetId="12">#REF!</definedName>
    <definedName name="PEROTRA99_" localSheetId="13">#REF!</definedName>
    <definedName name="PEROTRA99_" localSheetId="14">#REF!</definedName>
    <definedName name="PEROTRA99_" localSheetId="19">#REF!</definedName>
    <definedName name="PEROTRA99_">#REF!</definedName>
    <definedName name="PERTRANS00_" localSheetId="3">#REF!</definedName>
    <definedName name="PERTRANS00_" localSheetId="4">#REF!</definedName>
    <definedName name="PERTRANS00_" localSheetId="5">#REF!</definedName>
    <definedName name="PERTRANS00_" localSheetId="6">#REF!</definedName>
    <definedName name="PERTRANS00_" localSheetId="7">#REF!</definedName>
    <definedName name="PERTRANS00_" localSheetId="8">#REF!</definedName>
    <definedName name="PERTRANS00_" localSheetId="9">#REF!</definedName>
    <definedName name="PERTRANS00_" localSheetId="10">#REF!</definedName>
    <definedName name="PERTRANS00_" localSheetId="11">#REF!</definedName>
    <definedName name="PERTRANS00_" localSheetId="12">#REF!</definedName>
    <definedName name="PERTRANS00_" localSheetId="13">#REF!</definedName>
    <definedName name="PERTRANS00_" localSheetId="14">#REF!</definedName>
    <definedName name="PERTRANS00_" localSheetId="19">#REF!</definedName>
    <definedName name="PERTRANS00_">#REF!</definedName>
    <definedName name="PERTRANS93_" localSheetId="3">#REF!</definedName>
    <definedName name="PERTRANS93_" localSheetId="4">#REF!</definedName>
    <definedName name="PERTRANS93_" localSheetId="5">#REF!</definedName>
    <definedName name="PERTRANS93_" localSheetId="6">#REF!</definedName>
    <definedName name="PERTRANS93_" localSheetId="7">#REF!</definedName>
    <definedName name="PERTRANS93_" localSheetId="8">#REF!</definedName>
    <definedName name="PERTRANS93_" localSheetId="9">#REF!</definedName>
    <definedName name="PERTRANS93_" localSheetId="10">#REF!</definedName>
    <definedName name="PERTRANS93_" localSheetId="11">#REF!</definedName>
    <definedName name="PERTRANS93_" localSheetId="12">#REF!</definedName>
    <definedName name="PERTRANS93_" localSheetId="13">#REF!</definedName>
    <definedName name="PERTRANS93_" localSheetId="14">#REF!</definedName>
    <definedName name="PERTRANS93_" localSheetId="19">#REF!</definedName>
    <definedName name="PERTRANS93_">#REF!</definedName>
    <definedName name="PERTRANS94_" localSheetId="3">#REF!</definedName>
    <definedName name="PERTRANS94_" localSheetId="4">#REF!</definedName>
    <definedName name="PERTRANS94_" localSheetId="5">#REF!</definedName>
    <definedName name="PERTRANS94_" localSheetId="6">#REF!</definedName>
    <definedName name="PERTRANS94_" localSheetId="7">#REF!</definedName>
    <definedName name="PERTRANS94_" localSheetId="8">#REF!</definedName>
    <definedName name="PERTRANS94_" localSheetId="9">#REF!</definedName>
    <definedName name="PERTRANS94_" localSheetId="10">#REF!</definedName>
    <definedName name="PERTRANS94_" localSheetId="11">#REF!</definedName>
    <definedName name="PERTRANS94_" localSheetId="12">#REF!</definedName>
    <definedName name="PERTRANS94_" localSheetId="13">#REF!</definedName>
    <definedName name="PERTRANS94_" localSheetId="14">#REF!</definedName>
    <definedName name="PERTRANS94_" localSheetId="19">#REF!</definedName>
    <definedName name="PERTRANS94_">#REF!</definedName>
    <definedName name="PERTRANS95_" localSheetId="3">#REF!</definedName>
    <definedName name="PERTRANS95_" localSheetId="4">#REF!</definedName>
    <definedName name="PERTRANS95_" localSheetId="5">#REF!</definedName>
    <definedName name="PERTRANS95_" localSheetId="6">#REF!</definedName>
    <definedName name="PERTRANS95_" localSheetId="7">#REF!</definedName>
    <definedName name="PERTRANS95_" localSheetId="8">#REF!</definedName>
    <definedName name="PERTRANS95_" localSheetId="9">#REF!</definedName>
    <definedName name="PERTRANS95_" localSheetId="10">#REF!</definedName>
    <definedName name="PERTRANS95_" localSheetId="11">#REF!</definedName>
    <definedName name="PERTRANS95_" localSheetId="12">#REF!</definedName>
    <definedName name="PERTRANS95_" localSheetId="13">#REF!</definedName>
    <definedName name="PERTRANS95_" localSheetId="14">#REF!</definedName>
    <definedName name="PERTRANS95_" localSheetId="19">#REF!</definedName>
    <definedName name="PERTRANS95_">#REF!</definedName>
    <definedName name="PERTRANS96_" localSheetId="3">#REF!</definedName>
    <definedName name="PERTRANS96_" localSheetId="4">#REF!</definedName>
    <definedName name="PERTRANS96_" localSheetId="5">#REF!</definedName>
    <definedName name="PERTRANS96_" localSheetId="6">#REF!</definedName>
    <definedName name="PERTRANS96_" localSheetId="7">#REF!</definedName>
    <definedName name="PERTRANS96_" localSheetId="8">#REF!</definedName>
    <definedName name="PERTRANS96_" localSheetId="9">#REF!</definedName>
    <definedName name="PERTRANS96_" localSheetId="10">#REF!</definedName>
    <definedName name="PERTRANS96_" localSheetId="11">#REF!</definedName>
    <definedName name="PERTRANS96_" localSheetId="12">#REF!</definedName>
    <definedName name="PERTRANS96_" localSheetId="13">#REF!</definedName>
    <definedName name="PERTRANS96_" localSheetId="14">#REF!</definedName>
    <definedName name="PERTRANS96_" localSheetId="19">#REF!</definedName>
    <definedName name="PERTRANS96_">#REF!</definedName>
    <definedName name="PERTRANS97_" localSheetId="3">#REF!</definedName>
    <definedName name="PERTRANS97_" localSheetId="4">#REF!</definedName>
    <definedName name="PERTRANS97_" localSheetId="5">#REF!</definedName>
    <definedName name="PERTRANS97_" localSheetId="6">#REF!</definedName>
    <definedName name="PERTRANS97_" localSheetId="7">#REF!</definedName>
    <definedName name="PERTRANS97_" localSheetId="8">#REF!</definedName>
    <definedName name="PERTRANS97_" localSheetId="9">#REF!</definedName>
    <definedName name="PERTRANS97_" localSheetId="10">#REF!</definedName>
    <definedName name="PERTRANS97_" localSheetId="11">#REF!</definedName>
    <definedName name="PERTRANS97_" localSheetId="12">#REF!</definedName>
    <definedName name="PERTRANS97_" localSheetId="13">#REF!</definedName>
    <definedName name="PERTRANS97_" localSheetId="14">#REF!</definedName>
    <definedName name="PERTRANS97_" localSheetId="19">#REF!</definedName>
    <definedName name="PERTRANS97_">#REF!</definedName>
    <definedName name="PERTRANS98_" localSheetId="3">#REF!</definedName>
    <definedName name="PERTRANS98_" localSheetId="4">#REF!</definedName>
    <definedName name="PERTRANS98_" localSheetId="5">#REF!</definedName>
    <definedName name="PERTRANS98_" localSheetId="6">#REF!</definedName>
    <definedName name="PERTRANS98_" localSheetId="7">#REF!</definedName>
    <definedName name="PERTRANS98_" localSheetId="8">#REF!</definedName>
    <definedName name="PERTRANS98_" localSheetId="9">#REF!</definedName>
    <definedName name="PERTRANS98_" localSheetId="10">#REF!</definedName>
    <definedName name="PERTRANS98_" localSheetId="11">#REF!</definedName>
    <definedName name="PERTRANS98_" localSheetId="12">#REF!</definedName>
    <definedName name="PERTRANS98_" localSheetId="13">#REF!</definedName>
    <definedName name="PERTRANS98_" localSheetId="14">#REF!</definedName>
    <definedName name="PERTRANS98_" localSheetId="19">#REF!</definedName>
    <definedName name="PERTRANS98_">#REF!</definedName>
    <definedName name="PERTRANS99_" localSheetId="3">#REF!</definedName>
    <definedName name="PERTRANS99_" localSheetId="4">#REF!</definedName>
    <definedName name="PERTRANS99_" localSheetId="5">#REF!</definedName>
    <definedName name="PERTRANS99_" localSheetId="6">#REF!</definedName>
    <definedName name="PERTRANS99_" localSheetId="7">#REF!</definedName>
    <definedName name="PERTRANS99_" localSheetId="8">#REF!</definedName>
    <definedName name="PERTRANS99_" localSheetId="9">#REF!</definedName>
    <definedName name="PERTRANS99_" localSheetId="10">#REF!</definedName>
    <definedName name="PERTRANS99_" localSheetId="11">#REF!</definedName>
    <definedName name="PERTRANS99_" localSheetId="12">#REF!</definedName>
    <definedName name="PERTRANS99_" localSheetId="13">#REF!</definedName>
    <definedName name="PERTRANS99_" localSheetId="14">#REF!</definedName>
    <definedName name="PERTRANS99_" localSheetId="19">#REF!</definedName>
    <definedName name="PERTRANS99_">#REF!</definedName>
    <definedName name="PESOS">#REF!</definedName>
    <definedName name="PESOS___DOLARES">#REF!</definedName>
    <definedName name="PESOS_DOLARES">#REF!</definedName>
    <definedName name="PIB" localSheetId="3">#REF!</definedName>
    <definedName name="PIB" localSheetId="4">#REF!</definedName>
    <definedName name="PIB" localSheetId="5">#REF!</definedName>
    <definedName name="PIB" localSheetId="6">#REF!</definedName>
    <definedName name="PIB" localSheetId="7">#REF!</definedName>
    <definedName name="PIB" localSheetId="8">#REF!</definedName>
    <definedName name="PIB" localSheetId="9">#REF!</definedName>
    <definedName name="PIB" localSheetId="10">#REF!</definedName>
    <definedName name="PIB" localSheetId="11">#REF!</definedName>
    <definedName name="PIB" localSheetId="12">#REF!</definedName>
    <definedName name="PIB" localSheetId="13">#REF!</definedName>
    <definedName name="PIB" localSheetId="14">#REF!</definedName>
    <definedName name="PIB" localSheetId="19">#REF!</definedName>
    <definedName name="PIB">#REF!</definedName>
    <definedName name="PIB00">#REF!</definedName>
    <definedName name="PIB00_">#REF!</definedName>
    <definedName name="PIB93_">#REF!</definedName>
    <definedName name="PIB94_">#REF!</definedName>
    <definedName name="PIB95_">#REF!</definedName>
    <definedName name="PIB96_">#REF!</definedName>
    <definedName name="PIB97_">#REF!</definedName>
    <definedName name="PIB98_">#REF!</definedName>
    <definedName name="PIB99_">#REF!</definedName>
    <definedName name="PONJRYIONJPEKHN" hidden="1">{#N/A,#N/A,FALSE,"informes"}</definedName>
    <definedName name="pp" hidden="1">{"INGRESOS DOLARES",#N/A,FALSE,"informes"}</definedName>
    <definedName name="PPTO97" localSheetId="3">#REF!</definedName>
    <definedName name="PPTO97" localSheetId="4">#REF!</definedName>
    <definedName name="PPTO97" localSheetId="5">#REF!</definedName>
    <definedName name="PPTO97" localSheetId="6">#REF!</definedName>
    <definedName name="PPTO97" localSheetId="7">#REF!</definedName>
    <definedName name="PPTO97" localSheetId="8">#REF!</definedName>
    <definedName name="PPTO97" localSheetId="9">#REF!</definedName>
    <definedName name="PPTO97" localSheetId="10">#REF!</definedName>
    <definedName name="PPTO97" localSheetId="11">#REF!</definedName>
    <definedName name="PPTO97" localSheetId="12">#REF!</definedName>
    <definedName name="PPTO97" localSheetId="13">#REF!</definedName>
    <definedName name="PPTO97" localSheetId="14">#REF!</definedName>
    <definedName name="PPTO97" localSheetId="20">#REF!</definedName>
    <definedName name="PPTO97" localSheetId="19">#REF!</definedName>
    <definedName name="PPTO97">#REF!</definedName>
    <definedName name="PRESTAMO_NETO">#REF!</definedName>
    <definedName name="PRESUPUESTO__1998" localSheetId="3">#REF!</definedName>
    <definedName name="PRESUPUESTO__1998" localSheetId="4">#REF!</definedName>
    <definedName name="PRESUPUESTO__1998" localSheetId="5">#REF!</definedName>
    <definedName name="PRESUPUESTO__1998" localSheetId="6">#REF!</definedName>
    <definedName name="PRESUPUESTO__1998" localSheetId="7">#REF!</definedName>
    <definedName name="PRESUPUESTO__1998" localSheetId="8">#REF!</definedName>
    <definedName name="PRESUPUESTO__1998" localSheetId="9">#REF!</definedName>
    <definedName name="PRESUPUESTO__1998" localSheetId="10">#REF!</definedName>
    <definedName name="PRESUPUESTO__1998" localSheetId="11">#REF!</definedName>
    <definedName name="PRESUPUESTO__1998" localSheetId="12">#REF!</definedName>
    <definedName name="PRESUPUESTO__1998" localSheetId="13">#REF!</definedName>
    <definedName name="PRESUPUESTO__1998" localSheetId="14">#REF!</definedName>
    <definedName name="PRESUPUESTO__1998" localSheetId="20">#REF!</definedName>
    <definedName name="PRESUPUESTO__1998" localSheetId="19">#REF!</definedName>
    <definedName name="PRESUPUESTO__1998">#REF!</definedName>
    <definedName name="prgnac" localSheetId="3">#REF!</definedName>
    <definedName name="prgnac" localSheetId="4">#REF!</definedName>
    <definedName name="prgnac" localSheetId="5">#REF!</definedName>
    <definedName name="prgnac" localSheetId="6">#REF!</definedName>
    <definedName name="prgnac" localSheetId="7">#REF!</definedName>
    <definedName name="prgnac" localSheetId="8">#REF!</definedName>
    <definedName name="prgnac" localSheetId="9">#REF!</definedName>
    <definedName name="prgnac" localSheetId="10">#REF!</definedName>
    <definedName name="prgnac" localSheetId="11">#REF!</definedName>
    <definedName name="prgnac" localSheetId="12">#REF!</definedName>
    <definedName name="prgnac" localSheetId="13">#REF!</definedName>
    <definedName name="prgnac" localSheetId="14">#REF!</definedName>
    <definedName name="prgnac" localSheetId="20">#REF!</definedName>
    <definedName name="prgnac" localSheetId="19">#REF!</definedName>
    <definedName name="prgnac">#REF!</definedName>
    <definedName name="prgprp" localSheetId="3">#REF!</definedName>
    <definedName name="prgprp" localSheetId="4">#REF!</definedName>
    <definedName name="prgprp" localSheetId="5">#REF!</definedName>
    <definedName name="prgprp" localSheetId="6">#REF!</definedName>
    <definedName name="prgprp" localSheetId="7">#REF!</definedName>
    <definedName name="prgprp" localSheetId="8">#REF!</definedName>
    <definedName name="prgprp" localSheetId="9">#REF!</definedName>
    <definedName name="prgprp" localSheetId="10">#REF!</definedName>
    <definedName name="prgprp" localSheetId="11">#REF!</definedName>
    <definedName name="prgprp" localSheetId="12">#REF!</definedName>
    <definedName name="prgprp" localSheetId="13">#REF!</definedName>
    <definedName name="prgprp" localSheetId="14">#REF!</definedName>
    <definedName name="prgprp" localSheetId="20">#REF!</definedName>
    <definedName name="prgprp" localSheetId="19">#REF!</definedName>
    <definedName name="prgprp">#REF!</definedName>
    <definedName name="primant" localSheetId="3">#REF!</definedName>
    <definedName name="primant" localSheetId="4">#REF!</definedName>
    <definedName name="primant" localSheetId="5">#REF!</definedName>
    <definedName name="primant" localSheetId="6">#REF!</definedName>
    <definedName name="primant" localSheetId="7">#REF!</definedName>
    <definedName name="primant" localSheetId="8">#REF!</definedName>
    <definedName name="primant" localSheetId="9">#REF!</definedName>
    <definedName name="primant" localSheetId="10">#REF!</definedName>
    <definedName name="primant" localSheetId="11">#REF!</definedName>
    <definedName name="primant" localSheetId="12">#REF!</definedName>
    <definedName name="primant" localSheetId="13">#REF!</definedName>
    <definedName name="primant" localSheetId="14">#REF!</definedName>
    <definedName name="primant" localSheetId="20">#REF!</definedName>
    <definedName name="primant" localSheetId="19">#REF!</definedName>
    <definedName name="primant">#REF!</definedName>
    <definedName name="primnav" localSheetId="3">#REF!</definedName>
    <definedName name="primnav" localSheetId="4">#REF!</definedName>
    <definedName name="primnav" localSheetId="5">#REF!</definedName>
    <definedName name="primnav" localSheetId="6">#REF!</definedName>
    <definedName name="primnav" localSheetId="7">#REF!</definedName>
    <definedName name="primnav" localSheetId="8">#REF!</definedName>
    <definedName name="primnav" localSheetId="9">#REF!</definedName>
    <definedName name="primnav" localSheetId="10">#REF!</definedName>
    <definedName name="primnav" localSheetId="11">#REF!</definedName>
    <definedName name="primnav" localSheetId="12">#REF!</definedName>
    <definedName name="primnav" localSheetId="13">#REF!</definedName>
    <definedName name="primnav" localSheetId="14">#REF!</definedName>
    <definedName name="primnav" localSheetId="20">#REF!</definedName>
    <definedName name="primnav" localSheetId="19">#REF!</definedName>
    <definedName name="primnav">#REF!</definedName>
    <definedName name="primser" localSheetId="3">#REF!</definedName>
    <definedName name="primser" localSheetId="4">#REF!</definedName>
    <definedName name="primser" localSheetId="5">#REF!</definedName>
    <definedName name="primser" localSheetId="6">#REF!</definedName>
    <definedName name="primser" localSheetId="7">#REF!</definedName>
    <definedName name="primser" localSheetId="8">#REF!</definedName>
    <definedName name="primser" localSheetId="9">#REF!</definedName>
    <definedName name="primser" localSheetId="10">#REF!</definedName>
    <definedName name="primser" localSheetId="11">#REF!</definedName>
    <definedName name="primser" localSheetId="12">#REF!</definedName>
    <definedName name="primser" localSheetId="13">#REF!</definedName>
    <definedName name="primser" localSheetId="14">#REF!</definedName>
    <definedName name="primser" localSheetId="20">#REF!</definedName>
    <definedName name="primser" localSheetId="19">#REF!</definedName>
    <definedName name="primser">#REF!</definedName>
    <definedName name="primtec" localSheetId="3">#REF!</definedName>
    <definedName name="primtec" localSheetId="4">#REF!</definedName>
    <definedName name="primtec" localSheetId="5">#REF!</definedName>
    <definedName name="primtec" localSheetId="6">#REF!</definedName>
    <definedName name="primtec" localSheetId="7">#REF!</definedName>
    <definedName name="primtec" localSheetId="8">#REF!</definedName>
    <definedName name="primtec" localSheetId="9">#REF!</definedName>
    <definedName name="primtec" localSheetId="10">#REF!</definedName>
    <definedName name="primtec" localSheetId="11">#REF!</definedName>
    <definedName name="primtec" localSheetId="12">#REF!</definedName>
    <definedName name="primtec" localSheetId="13">#REF!</definedName>
    <definedName name="primtec" localSheetId="14">#REF!</definedName>
    <definedName name="primtec" localSheetId="19">#REF!</definedName>
    <definedName name="primtec">#REF!</definedName>
    <definedName name="primvac" localSheetId="3">#REF!</definedName>
    <definedName name="primvac" localSheetId="4">#REF!</definedName>
    <definedName name="primvac" localSheetId="5">#REF!</definedName>
    <definedName name="primvac" localSheetId="6">#REF!</definedName>
    <definedName name="primvac" localSheetId="7">#REF!</definedName>
    <definedName name="primvac" localSheetId="8">#REF!</definedName>
    <definedName name="primvac" localSheetId="9">#REF!</definedName>
    <definedName name="primvac" localSheetId="10">#REF!</definedName>
    <definedName name="primvac" localSheetId="11">#REF!</definedName>
    <definedName name="primvac" localSheetId="12">#REF!</definedName>
    <definedName name="primvac" localSheetId="13">#REF!</definedName>
    <definedName name="primvac" localSheetId="14">#REF!</definedName>
    <definedName name="primvac" localSheetId="19">#REF!</definedName>
    <definedName name="primvac">#REF!</definedName>
    <definedName name="PROPIOS" localSheetId="3">#REF!</definedName>
    <definedName name="PROPIOS" localSheetId="4">#REF!</definedName>
    <definedName name="PROPIOS" localSheetId="5">#REF!</definedName>
    <definedName name="PROPIOS" localSheetId="6">#REF!</definedName>
    <definedName name="PROPIOS" localSheetId="7">#REF!</definedName>
    <definedName name="PROPIOS" localSheetId="8">#REF!</definedName>
    <definedName name="PROPIOS" localSheetId="9">#REF!</definedName>
    <definedName name="PROPIOS" localSheetId="10">#REF!</definedName>
    <definedName name="PROPIOS" localSheetId="11">#REF!</definedName>
    <definedName name="PROPIOS" localSheetId="12">#REF!</definedName>
    <definedName name="PROPIOS" localSheetId="13">#REF!</definedName>
    <definedName name="PROPIOS" localSheetId="14">#REF!</definedName>
    <definedName name="PROPIOS" localSheetId="19">#REF!</definedName>
    <definedName name="PROPIOS">#REF!</definedName>
    <definedName name="prynac" localSheetId="3">#REF!</definedName>
    <definedName name="prynac" localSheetId="4">#REF!</definedName>
    <definedName name="prynac" localSheetId="5">#REF!</definedName>
    <definedName name="prynac" localSheetId="6">#REF!</definedName>
    <definedName name="prynac" localSheetId="7">#REF!</definedName>
    <definedName name="prynac" localSheetId="8">#REF!</definedName>
    <definedName name="prynac" localSheetId="9">#REF!</definedName>
    <definedName name="prynac" localSheetId="10">#REF!</definedName>
    <definedName name="prynac" localSheetId="11">#REF!</definedName>
    <definedName name="prynac" localSheetId="12">#REF!</definedName>
    <definedName name="prynac" localSheetId="13">#REF!</definedName>
    <definedName name="prynac" localSheetId="14">#REF!</definedName>
    <definedName name="prynac" localSheetId="19">#REF!</definedName>
    <definedName name="prynac">#REF!</definedName>
    <definedName name="pryprp" localSheetId="3">#REF!</definedName>
    <definedName name="pryprp" localSheetId="4">#REF!</definedName>
    <definedName name="pryprp" localSheetId="5">#REF!</definedName>
    <definedName name="pryprp" localSheetId="6">#REF!</definedName>
    <definedName name="pryprp" localSheetId="7">#REF!</definedName>
    <definedName name="pryprp" localSheetId="8">#REF!</definedName>
    <definedName name="pryprp" localSheetId="9">#REF!</definedName>
    <definedName name="pryprp" localSheetId="10">#REF!</definedName>
    <definedName name="pryprp" localSheetId="11">#REF!</definedName>
    <definedName name="pryprp" localSheetId="12">#REF!</definedName>
    <definedName name="pryprp" localSheetId="13">#REF!</definedName>
    <definedName name="pryprp" localSheetId="14">#REF!</definedName>
    <definedName name="pryprp" localSheetId="19">#REF!</definedName>
    <definedName name="pryprp">#REF!</definedName>
    <definedName name="pyd">#REF!</definedName>
    <definedName name="rango1" localSheetId="3">#REF!</definedName>
    <definedName name="rango1" localSheetId="4">#REF!</definedName>
    <definedName name="rango1" localSheetId="5">#REF!</definedName>
    <definedName name="rango1" localSheetId="6">#REF!</definedName>
    <definedName name="rango1" localSheetId="7">#REF!</definedName>
    <definedName name="rango1" localSheetId="8">#REF!</definedName>
    <definedName name="rango1" localSheetId="9">#REF!</definedName>
    <definedName name="rango1" localSheetId="10">#REF!</definedName>
    <definedName name="rango1" localSheetId="11">#REF!</definedName>
    <definedName name="rango1" localSheetId="12">#REF!</definedName>
    <definedName name="rango1" localSheetId="13">#REF!</definedName>
    <definedName name="rango1" localSheetId="14">#REF!</definedName>
    <definedName name="rango1" localSheetId="20">#REF!</definedName>
    <definedName name="rango1" localSheetId="19">#REF!</definedName>
    <definedName name="rango1">#REF!</definedName>
    <definedName name="rango2">#REF!</definedName>
    <definedName name="re" localSheetId="3">#REF!</definedName>
    <definedName name="re" localSheetId="4">#REF!</definedName>
    <definedName name="re" localSheetId="5">#REF!</definedName>
    <definedName name="re" localSheetId="6">#REF!</definedName>
    <definedName name="re" localSheetId="7">#REF!</definedName>
    <definedName name="re" localSheetId="8">#REF!</definedName>
    <definedName name="re" localSheetId="9">#REF!</definedName>
    <definedName name="re" localSheetId="10">#REF!</definedName>
    <definedName name="re" localSheetId="11">#REF!</definedName>
    <definedName name="re" localSheetId="12">#REF!</definedName>
    <definedName name="re" localSheetId="13">#REF!</definedName>
    <definedName name="re" localSheetId="14">#REF!</definedName>
    <definedName name="re" localSheetId="20">#REF!</definedName>
    <definedName name="re" localSheetId="19">#REF!</definedName>
    <definedName name="re">#REF!</definedName>
    <definedName name="RECALCULO" localSheetId="3">#REF!</definedName>
    <definedName name="RECALCULO" localSheetId="4">#REF!</definedName>
    <definedName name="RECALCULO" localSheetId="5">#REF!</definedName>
    <definedName name="RECALCULO" localSheetId="6">#REF!</definedName>
    <definedName name="RECALCULO" localSheetId="7">#REF!</definedName>
    <definedName name="RECALCULO" localSheetId="8">#REF!</definedName>
    <definedName name="RECALCULO" localSheetId="9">#REF!</definedName>
    <definedName name="RECALCULO" localSheetId="10">#REF!</definedName>
    <definedName name="RECALCULO" localSheetId="11">#REF!</definedName>
    <definedName name="RECALCULO" localSheetId="12">#REF!</definedName>
    <definedName name="RECALCULO" localSheetId="13">#REF!</definedName>
    <definedName name="RECALCULO" localSheetId="14">#REF!</definedName>
    <definedName name="RECALCULO" localSheetId="20">#REF!</definedName>
    <definedName name="RECALCULO" localSheetId="19">#REF!</definedName>
    <definedName name="RECALCULO">#REF!</definedName>
    <definedName name="RECAPRO00_" localSheetId="3">#REF!</definedName>
    <definedName name="RECAPRO00_" localSheetId="4">#REF!</definedName>
    <definedName name="RECAPRO00_" localSheetId="5">#REF!</definedName>
    <definedName name="RECAPRO00_" localSheetId="6">#REF!</definedName>
    <definedName name="RECAPRO00_" localSheetId="7">#REF!</definedName>
    <definedName name="RECAPRO00_" localSheetId="8">#REF!</definedName>
    <definedName name="RECAPRO00_" localSheetId="9">#REF!</definedName>
    <definedName name="RECAPRO00_" localSheetId="10">#REF!</definedName>
    <definedName name="RECAPRO00_" localSheetId="11">#REF!</definedName>
    <definedName name="RECAPRO00_" localSheetId="12">#REF!</definedName>
    <definedName name="RECAPRO00_" localSheetId="13">#REF!</definedName>
    <definedName name="RECAPRO00_" localSheetId="14">#REF!</definedName>
    <definedName name="RECAPRO00_" localSheetId="20">#REF!</definedName>
    <definedName name="RECAPRO00_" localSheetId="19">#REF!</definedName>
    <definedName name="RECAPRO00_">#REF!</definedName>
    <definedName name="RECAPRO93_" localSheetId="3">#REF!</definedName>
    <definedName name="RECAPRO93_" localSheetId="4">#REF!</definedName>
    <definedName name="RECAPRO93_" localSheetId="5">#REF!</definedName>
    <definedName name="RECAPRO93_" localSheetId="6">#REF!</definedName>
    <definedName name="RECAPRO93_" localSheetId="7">#REF!</definedName>
    <definedName name="RECAPRO93_" localSheetId="8">#REF!</definedName>
    <definedName name="RECAPRO93_" localSheetId="9">#REF!</definedName>
    <definedName name="RECAPRO93_" localSheetId="10">#REF!</definedName>
    <definedName name="RECAPRO93_" localSheetId="11">#REF!</definedName>
    <definedName name="RECAPRO93_" localSheetId="12">#REF!</definedName>
    <definedName name="RECAPRO93_" localSheetId="13">#REF!</definedName>
    <definedName name="RECAPRO93_" localSheetId="14">#REF!</definedName>
    <definedName name="RECAPRO93_" localSheetId="20">#REF!</definedName>
    <definedName name="RECAPRO93_" localSheetId="19">#REF!</definedName>
    <definedName name="RECAPRO93_">#REF!</definedName>
    <definedName name="RECAPRO94_" localSheetId="3">#REF!</definedName>
    <definedName name="RECAPRO94_" localSheetId="4">#REF!</definedName>
    <definedName name="RECAPRO94_" localSheetId="5">#REF!</definedName>
    <definedName name="RECAPRO94_" localSheetId="6">#REF!</definedName>
    <definedName name="RECAPRO94_" localSheetId="7">#REF!</definedName>
    <definedName name="RECAPRO94_" localSheetId="8">#REF!</definedName>
    <definedName name="RECAPRO94_" localSheetId="9">#REF!</definedName>
    <definedName name="RECAPRO94_" localSheetId="10">#REF!</definedName>
    <definedName name="RECAPRO94_" localSheetId="11">#REF!</definedName>
    <definedName name="RECAPRO94_" localSheetId="12">#REF!</definedName>
    <definedName name="RECAPRO94_" localSheetId="13">#REF!</definedName>
    <definedName name="RECAPRO94_" localSheetId="14">#REF!</definedName>
    <definedName name="RECAPRO94_" localSheetId="20">#REF!</definedName>
    <definedName name="RECAPRO94_" localSheetId="19">#REF!</definedName>
    <definedName name="RECAPRO94_">#REF!</definedName>
    <definedName name="RECAPRO95_" localSheetId="3">#REF!</definedName>
    <definedName name="RECAPRO95_" localSheetId="4">#REF!</definedName>
    <definedName name="RECAPRO95_" localSheetId="5">#REF!</definedName>
    <definedName name="RECAPRO95_" localSheetId="6">#REF!</definedName>
    <definedName name="RECAPRO95_" localSheetId="7">#REF!</definedName>
    <definedName name="RECAPRO95_" localSheetId="8">#REF!</definedName>
    <definedName name="RECAPRO95_" localSheetId="9">#REF!</definedName>
    <definedName name="RECAPRO95_" localSheetId="10">#REF!</definedName>
    <definedName name="RECAPRO95_" localSheetId="11">#REF!</definedName>
    <definedName name="RECAPRO95_" localSheetId="12">#REF!</definedName>
    <definedName name="RECAPRO95_" localSheetId="13">#REF!</definedName>
    <definedName name="RECAPRO95_" localSheetId="14">#REF!</definedName>
    <definedName name="RECAPRO95_" localSheetId="19">#REF!</definedName>
    <definedName name="RECAPRO95_">#REF!</definedName>
    <definedName name="RECAPRO96_" localSheetId="3">#REF!</definedName>
    <definedName name="RECAPRO96_" localSheetId="4">#REF!</definedName>
    <definedName name="RECAPRO96_" localSheetId="5">#REF!</definedName>
    <definedName name="RECAPRO96_" localSheetId="6">#REF!</definedName>
    <definedName name="RECAPRO96_" localSheetId="7">#REF!</definedName>
    <definedName name="RECAPRO96_" localSheetId="8">#REF!</definedName>
    <definedName name="RECAPRO96_" localSheetId="9">#REF!</definedName>
    <definedName name="RECAPRO96_" localSheetId="10">#REF!</definedName>
    <definedName name="RECAPRO96_" localSheetId="11">#REF!</definedName>
    <definedName name="RECAPRO96_" localSheetId="12">#REF!</definedName>
    <definedName name="RECAPRO96_" localSheetId="13">#REF!</definedName>
    <definedName name="RECAPRO96_" localSheetId="14">#REF!</definedName>
    <definedName name="RECAPRO96_" localSheetId="19">#REF!</definedName>
    <definedName name="RECAPRO96_">#REF!</definedName>
    <definedName name="RECAPRO97_" localSheetId="3">#REF!</definedName>
    <definedName name="RECAPRO97_" localSheetId="4">#REF!</definedName>
    <definedName name="RECAPRO97_" localSheetId="5">#REF!</definedName>
    <definedName name="RECAPRO97_" localSheetId="6">#REF!</definedName>
    <definedName name="RECAPRO97_" localSheetId="7">#REF!</definedName>
    <definedName name="RECAPRO97_" localSheetId="8">#REF!</definedName>
    <definedName name="RECAPRO97_" localSheetId="9">#REF!</definedName>
    <definedName name="RECAPRO97_" localSheetId="10">#REF!</definedName>
    <definedName name="RECAPRO97_" localSheetId="11">#REF!</definedName>
    <definedName name="RECAPRO97_" localSheetId="12">#REF!</definedName>
    <definedName name="RECAPRO97_" localSheetId="13">#REF!</definedName>
    <definedName name="RECAPRO97_" localSheetId="14">#REF!</definedName>
    <definedName name="RECAPRO97_" localSheetId="19">#REF!</definedName>
    <definedName name="RECAPRO97_">#REF!</definedName>
    <definedName name="RECAPRO98_" localSheetId="3">#REF!</definedName>
    <definedName name="RECAPRO98_" localSheetId="4">#REF!</definedName>
    <definedName name="RECAPRO98_" localSheetId="5">#REF!</definedName>
    <definedName name="RECAPRO98_" localSheetId="6">#REF!</definedName>
    <definedName name="RECAPRO98_" localSheetId="7">#REF!</definedName>
    <definedName name="RECAPRO98_" localSheetId="8">#REF!</definedName>
    <definedName name="RECAPRO98_" localSheetId="9">#REF!</definedName>
    <definedName name="RECAPRO98_" localSheetId="10">#REF!</definedName>
    <definedName name="RECAPRO98_" localSheetId="11">#REF!</definedName>
    <definedName name="RECAPRO98_" localSheetId="12">#REF!</definedName>
    <definedName name="RECAPRO98_" localSheetId="13">#REF!</definedName>
    <definedName name="RECAPRO98_" localSheetId="14">#REF!</definedName>
    <definedName name="RECAPRO98_" localSheetId="19">#REF!</definedName>
    <definedName name="RECAPRO98_">#REF!</definedName>
    <definedName name="RECAPRO99_" localSheetId="3">#REF!</definedName>
    <definedName name="RECAPRO99_" localSheetId="4">#REF!</definedName>
    <definedName name="RECAPRO99_" localSheetId="5">#REF!</definedName>
    <definedName name="RECAPRO99_" localSheetId="6">#REF!</definedName>
    <definedName name="RECAPRO99_" localSheetId="7">#REF!</definedName>
    <definedName name="RECAPRO99_" localSheetId="8">#REF!</definedName>
    <definedName name="RECAPRO99_" localSheetId="9">#REF!</definedName>
    <definedName name="RECAPRO99_" localSheetId="10">#REF!</definedName>
    <definedName name="RECAPRO99_" localSheetId="11">#REF!</definedName>
    <definedName name="RECAPRO99_" localSheetId="12">#REF!</definedName>
    <definedName name="RECAPRO99_" localSheetId="13">#REF!</definedName>
    <definedName name="RECAPRO99_" localSheetId="14">#REF!</definedName>
    <definedName name="RECAPRO99_" localSheetId="19">#REF!</definedName>
    <definedName name="RECAPRO99_">#REF!</definedName>
    <definedName name="recing" localSheetId="3">#REF!</definedName>
    <definedName name="recing" localSheetId="4">#REF!</definedName>
    <definedName name="recing" localSheetId="5">#REF!</definedName>
    <definedName name="recing" localSheetId="6">#REF!</definedName>
    <definedName name="recing" localSheetId="7">#REF!</definedName>
    <definedName name="recing" localSheetId="8">#REF!</definedName>
    <definedName name="recing" localSheetId="9">#REF!</definedName>
    <definedName name="recing" localSheetId="10">#REF!</definedName>
    <definedName name="recing" localSheetId="11">#REF!</definedName>
    <definedName name="recing" localSheetId="12">#REF!</definedName>
    <definedName name="recing" localSheetId="13">#REF!</definedName>
    <definedName name="recing" localSheetId="14">#REF!</definedName>
    <definedName name="recing" localSheetId="19">#REF!</definedName>
    <definedName name="recing">#REF!</definedName>
    <definedName name="recnac" localSheetId="3">#REF!</definedName>
    <definedName name="recnac" localSheetId="4">#REF!</definedName>
    <definedName name="recnac" localSheetId="5">#REF!</definedName>
    <definedName name="recnac" localSheetId="6">#REF!</definedName>
    <definedName name="recnac" localSheetId="7">#REF!</definedName>
    <definedName name="recnac" localSheetId="8">#REF!</definedName>
    <definedName name="recnac" localSheetId="9">#REF!</definedName>
    <definedName name="recnac" localSheetId="10">#REF!</definedName>
    <definedName name="recnac" localSheetId="11">#REF!</definedName>
    <definedName name="recnac" localSheetId="12">#REF!</definedName>
    <definedName name="recnac" localSheetId="13">#REF!</definedName>
    <definedName name="recnac" localSheetId="14">#REF!</definedName>
    <definedName name="recnac" localSheetId="19">#REF!</definedName>
    <definedName name="recnac">#REF!</definedName>
    <definedName name="recprp" localSheetId="3">#REF!</definedName>
    <definedName name="recprp" localSheetId="4">#REF!</definedName>
    <definedName name="recprp" localSheetId="5">#REF!</definedName>
    <definedName name="recprp" localSheetId="6">#REF!</definedName>
    <definedName name="recprp" localSheetId="7">#REF!</definedName>
    <definedName name="recprp" localSheetId="8">#REF!</definedName>
    <definedName name="recprp" localSheetId="9">#REF!</definedName>
    <definedName name="recprp" localSheetId="10">#REF!</definedName>
    <definedName name="recprp" localSheetId="11">#REF!</definedName>
    <definedName name="recprp" localSheetId="12">#REF!</definedName>
    <definedName name="recprp" localSheetId="13">#REF!</definedName>
    <definedName name="recprp" localSheetId="14">#REF!</definedName>
    <definedName name="recprp" localSheetId="19">#REF!</definedName>
    <definedName name="recprp">#REF!</definedName>
    <definedName name="reg" localSheetId="3">#REF!</definedName>
    <definedName name="reg" localSheetId="4">#REF!</definedName>
    <definedName name="reg" localSheetId="5">#REF!</definedName>
    <definedName name="reg" localSheetId="6">#REF!</definedName>
    <definedName name="reg" localSheetId="7">#REF!</definedName>
    <definedName name="reg" localSheetId="8">#REF!</definedName>
    <definedName name="reg" localSheetId="9">#REF!</definedName>
    <definedName name="reg" localSheetId="10">#REF!</definedName>
    <definedName name="reg" localSheetId="11">#REF!</definedName>
    <definedName name="reg" localSheetId="12">#REF!</definedName>
    <definedName name="reg" localSheetId="13">#REF!</definedName>
    <definedName name="reg" localSheetId="14">#REF!</definedName>
    <definedName name="reg" localSheetId="19">#REF!</definedName>
    <definedName name="reg">#REF!</definedName>
    <definedName name="REGALIAS00_">#REF!</definedName>
    <definedName name="REGALIAS93_">#REF!</definedName>
    <definedName name="REGALIAS94_">#REF!</definedName>
    <definedName name="REGALIAS95_">#REF!</definedName>
    <definedName name="REGALIAS96_">#REF!</definedName>
    <definedName name="REGALIAS97_">#REF!</definedName>
    <definedName name="REGALIAS98_">#REF!</definedName>
    <definedName name="REGALIAS99_">#REF!</definedName>
    <definedName name="REGIONALCRECIM" localSheetId="3">#REF!</definedName>
    <definedName name="REGIONALCRECIM" localSheetId="4">#REF!</definedName>
    <definedName name="REGIONALCRECIM" localSheetId="5">#REF!</definedName>
    <definedName name="REGIONALCRECIM" localSheetId="6">#REF!</definedName>
    <definedName name="REGIONALCRECIM" localSheetId="7">#REF!</definedName>
    <definedName name="REGIONALCRECIM" localSheetId="8">#REF!</definedName>
    <definedName name="REGIONALCRECIM" localSheetId="9">#REF!</definedName>
    <definedName name="REGIONALCRECIM" localSheetId="10">#REF!</definedName>
    <definedName name="REGIONALCRECIM" localSheetId="11">#REF!</definedName>
    <definedName name="REGIONALCRECIM" localSheetId="12">#REF!</definedName>
    <definedName name="REGIONALCRECIM" localSheetId="13">#REF!</definedName>
    <definedName name="REGIONALCRECIM" localSheetId="14">#REF!</definedName>
    <definedName name="REGIONALCRECIM" localSheetId="20">#REF!</definedName>
    <definedName name="REGIONALCRECIM" localSheetId="19">#REF!</definedName>
    <definedName name="REGIONALCRECIM">#REF!</definedName>
    <definedName name="REGIONALPESOS" localSheetId="3">#REF!</definedName>
    <definedName name="REGIONALPESOS" localSheetId="4">#REF!</definedName>
    <definedName name="REGIONALPESOS" localSheetId="5">#REF!</definedName>
    <definedName name="REGIONALPESOS" localSheetId="6">#REF!</definedName>
    <definedName name="REGIONALPESOS" localSheetId="7">#REF!</definedName>
    <definedName name="REGIONALPESOS" localSheetId="8">#REF!</definedName>
    <definedName name="REGIONALPESOS" localSheetId="9">#REF!</definedName>
    <definedName name="REGIONALPESOS" localSheetId="10">#REF!</definedName>
    <definedName name="REGIONALPESOS" localSheetId="11">#REF!</definedName>
    <definedName name="REGIONALPESOS" localSheetId="12">#REF!</definedName>
    <definedName name="REGIONALPESOS" localSheetId="13">#REF!</definedName>
    <definedName name="REGIONALPESOS" localSheetId="14">#REF!</definedName>
    <definedName name="REGIONALPESOS" localSheetId="20">#REF!</definedName>
    <definedName name="REGIONALPESOS" localSheetId="19">#REF!</definedName>
    <definedName name="REGIONALPESOS">#REF!</definedName>
    <definedName name="REGIONALPIB" localSheetId="3">#REF!</definedName>
    <definedName name="REGIONALPIB" localSheetId="4">#REF!</definedName>
    <definedName name="REGIONALPIB" localSheetId="5">#REF!</definedName>
    <definedName name="REGIONALPIB" localSheetId="6">#REF!</definedName>
    <definedName name="REGIONALPIB" localSheetId="7">#REF!</definedName>
    <definedName name="REGIONALPIB" localSheetId="8">#REF!</definedName>
    <definedName name="REGIONALPIB" localSheetId="9">#REF!</definedName>
    <definedName name="REGIONALPIB" localSheetId="10">#REF!</definedName>
    <definedName name="REGIONALPIB" localSheetId="11">#REF!</definedName>
    <definedName name="REGIONALPIB" localSheetId="12">#REF!</definedName>
    <definedName name="REGIONALPIB" localSheetId="13">#REF!</definedName>
    <definedName name="REGIONALPIB" localSheetId="14">#REF!</definedName>
    <definedName name="REGIONALPIB" localSheetId="20">#REF!</definedName>
    <definedName name="REGIONALPIB" localSheetId="19">#REF!</definedName>
    <definedName name="REGIONALPIB">#REF!</definedName>
    <definedName name="REQUERIDOS" localSheetId="3">#REF!</definedName>
    <definedName name="REQUERIDOS" localSheetId="4">#REF!</definedName>
    <definedName name="REQUERIDOS" localSheetId="5">#REF!</definedName>
    <definedName name="REQUERIDOS" localSheetId="6">#REF!</definedName>
    <definedName name="REQUERIDOS" localSheetId="7">#REF!</definedName>
    <definedName name="REQUERIDOS" localSheetId="8">#REF!</definedName>
    <definedName name="REQUERIDOS" localSheetId="9">#REF!</definedName>
    <definedName name="REQUERIDOS" localSheetId="10">#REF!</definedName>
    <definedName name="REQUERIDOS" localSheetId="11">#REF!</definedName>
    <definedName name="REQUERIDOS" localSheetId="12">#REF!</definedName>
    <definedName name="REQUERIDOS" localSheetId="13">#REF!</definedName>
    <definedName name="REQUERIDOS" localSheetId="14">#REF!</definedName>
    <definedName name="REQUERIDOS" localSheetId="20">#REF!</definedName>
    <definedName name="REQUERIDOS" localSheetId="19">#REF!</definedName>
    <definedName name="REQUERIDOS">#REF!</definedName>
    <definedName name="REQUERIMIENTOSDGPNI">#REF!</definedName>
    <definedName name="resa">#REF!</definedName>
    <definedName name="RESTO" localSheetId="3">#REF!</definedName>
    <definedName name="RESTO" localSheetId="4">#REF!</definedName>
    <definedName name="RESTO" localSheetId="5">#REF!</definedName>
    <definedName name="RESTO" localSheetId="6">#REF!</definedName>
    <definedName name="RESTO" localSheetId="7">#REF!</definedName>
    <definedName name="RESTO" localSheetId="8">#REF!</definedName>
    <definedName name="RESTO" localSheetId="9">#REF!</definedName>
    <definedName name="RESTO" localSheetId="10">#REF!</definedName>
    <definedName name="RESTO" localSheetId="11">#REF!</definedName>
    <definedName name="RESTO" localSheetId="12">#REF!</definedName>
    <definedName name="RESTO" localSheetId="13">#REF!</definedName>
    <definedName name="RESTO" localSheetId="14">#REF!</definedName>
    <definedName name="RESTO" localSheetId="20">#REF!</definedName>
    <definedName name="RESTO" localSheetId="19">#REF!</definedName>
    <definedName name="RESTO">#REF!</definedName>
    <definedName name="RESTOCRECIM" localSheetId="3">#REF!</definedName>
    <definedName name="RESTOCRECIM" localSheetId="4">#REF!</definedName>
    <definedName name="RESTOCRECIM" localSheetId="5">#REF!</definedName>
    <definedName name="RESTOCRECIM" localSheetId="6">#REF!</definedName>
    <definedName name="RESTOCRECIM" localSheetId="7">#REF!</definedName>
    <definedName name="RESTOCRECIM" localSheetId="8">#REF!</definedName>
    <definedName name="RESTOCRECIM" localSheetId="9">#REF!</definedName>
    <definedName name="RESTOCRECIM" localSheetId="10">#REF!</definedName>
    <definedName name="RESTOCRECIM" localSheetId="11">#REF!</definedName>
    <definedName name="RESTOCRECIM" localSheetId="12">#REF!</definedName>
    <definedName name="RESTOCRECIM" localSheetId="13">#REF!</definedName>
    <definedName name="RESTOCRECIM" localSheetId="14">#REF!</definedName>
    <definedName name="RESTOCRECIM" localSheetId="20">#REF!</definedName>
    <definedName name="RESTOCRECIM" localSheetId="19">#REF!</definedName>
    <definedName name="RESTOCRECIM">#REF!</definedName>
    <definedName name="RESTOPESOS" localSheetId="3">#REF!</definedName>
    <definedName name="RESTOPESOS" localSheetId="4">#REF!</definedName>
    <definedName name="RESTOPESOS" localSheetId="5">#REF!</definedName>
    <definedName name="RESTOPESOS" localSheetId="6">#REF!</definedName>
    <definedName name="RESTOPESOS" localSheetId="7">#REF!</definedName>
    <definedName name="RESTOPESOS" localSheetId="8">#REF!</definedName>
    <definedName name="RESTOPESOS" localSheetId="9">#REF!</definedName>
    <definedName name="RESTOPESOS" localSheetId="10">#REF!</definedName>
    <definedName name="RESTOPESOS" localSheetId="11">#REF!</definedName>
    <definedName name="RESTOPESOS" localSheetId="12">#REF!</definedName>
    <definedName name="RESTOPESOS" localSheetId="13">#REF!</definedName>
    <definedName name="RESTOPESOS" localSheetId="14">#REF!</definedName>
    <definedName name="RESTOPESOS" localSheetId="20">#REF!</definedName>
    <definedName name="RESTOPESOS" localSheetId="19">#REF!</definedName>
    <definedName name="RESTOPESOS">#REF!</definedName>
    <definedName name="RESTOPIB" localSheetId="3">#REF!</definedName>
    <definedName name="RESTOPIB" localSheetId="4">#REF!</definedName>
    <definedName name="RESTOPIB" localSheetId="5">#REF!</definedName>
    <definedName name="RESTOPIB" localSheetId="6">#REF!</definedName>
    <definedName name="RESTOPIB" localSheetId="7">#REF!</definedName>
    <definedName name="RESTOPIB" localSheetId="8">#REF!</definedName>
    <definedName name="RESTOPIB" localSheetId="9">#REF!</definedName>
    <definedName name="RESTOPIB" localSheetId="10">#REF!</definedName>
    <definedName name="RESTOPIB" localSheetId="11">#REF!</definedName>
    <definedName name="RESTOPIB" localSheetId="12">#REF!</definedName>
    <definedName name="RESTOPIB" localSheetId="13">#REF!</definedName>
    <definedName name="RESTOPIB" localSheetId="14">#REF!</definedName>
    <definedName name="RESTOPIB" localSheetId="19">#REF!</definedName>
    <definedName name="RESTOPIB">#REF!</definedName>
    <definedName name="RESUMEN" localSheetId="3">#REF!</definedName>
    <definedName name="RESUMEN" localSheetId="4">#REF!</definedName>
    <definedName name="RESUMEN" localSheetId="5">#REF!</definedName>
    <definedName name="RESUMEN" localSheetId="6">#REF!</definedName>
    <definedName name="RESUMEN" localSheetId="7">#REF!</definedName>
    <definedName name="RESUMEN" localSheetId="8">#REF!</definedName>
    <definedName name="RESUMEN" localSheetId="9">#REF!</definedName>
    <definedName name="RESUMEN" localSheetId="10">#REF!</definedName>
    <definedName name="RESUMEN" localSheetId="11">#REF!</definedName>
    <definedName name="RESUMEN" localSheetId="12">#REF!</definedName>
    <definedName name="RESUMEN" localSheetId="13">#REF!</definedName>
    <definedName name="RESUMEN" localSheetId="14">#REF!</definedName>
    <definedName name="RESUMEN" localSheetId="19">#REF!</definedName>
    <definedName name="RESUMEN">#REF!</definedName>
    <definedName name="RESUMIDO" localSheetId="3">#REF!</definedName>
    <definedName name="RESUMIDO" localSheetId="4">#REF!</definedName>
    <definedName name="RESUMIDO" localSheetId="5">#REF!</definedName>
    <definedName name="RESUMIDO" localSheetId="6">#REF!</definedName>
    <definedName name="RESUMIDO" localSheetId="7">#REF!</definedName>
    <definedName name="RESUMIDO" localSheetId="8">#REF!</definedName>
    <definedName name="RESUMIDO" localSheetId="9">#REF!</definedName>
    <definedName name="RESUMIDO" localSheetId="10">#REF!</definedName>
    <definedName name="RESUMIDO" localSheetId="11">#REF!</definedName>
    <definedName name="RESUMIDO" localSheetId="12">#REF!</definedName>
    <definedName name="RESUMIDO" localSheetId="13">#REF!</definedName>
    <definedName name="RESUMIDO" localSheetId="14">#REF!</definedName>
    <definedName name="RESUMIDO" localSheetId="19">#REF!</definedName>
    <definedName name="RESUMIDO">#REF!</definedName>
    <definedName name="rew" hidden="1">{"emca",#N/A,FALSE,"EMCA"}</definedName>
    <definedName name="rezago" localSheetId="3">#REF!</definedName>
    <definedName name="rezago" localSheetId="4">#REF!</definedName>
    <definedName name="rezago" localSheetId="5">#REF!</definedName>
    <definedName name="rezago" localSheetId="6">#REF!</definedName>
    <definedName name="rezago" localSheetId="7">#REF!</definedName>
    <definedName name="rezago" localSheetId="8">#REF!</definedName>
    <definedName name="rezago" localSheetId="9">#REF!</definedName>
    <definedName name="rezago" localSheetId="10">#REF!</definedName>
    <definedName name="rezago" localSheetId="11">#REF!</definedName>
    <definedName name="rezago" localSheetId="12">#REF!</definedName>
    <definedName name="rezago" localSheetId="13">#REF!</definedName>
    <definedName name="rezago" localSheetId="14">#REF!</definedName>
    <definedName name="rezago" localSheetId="19">#REF!</definedName>
    <definedName name="rezago">#REF!</definedName>
    <definedName name="rhjr" hidden="1">{"INGRESOS DOLARES",#N/A,FALSE,"informes"}</definedName>
    <definedName name="rr" hidden="1">{#N/A,#N/A,FALSE,"informes"}</definedName>
    <definedName name="Rwvu.ComparEneMar9697." hidden="1">#REF!,#REF!</definedName>
    <definedName name="Rwvu.EneFeb." hidden="1">#REF!,#REF!</definedName>
    <definedName name="Rwvu.Formato._.Corto." hidden="1">#REF!,#REF!,#REF!,#REF!,#REF!,#REF!</definedName>
    <definedName name="Rwvu.OPEF._.96." hidden="1">#REF!,#REF!</definedName>
    <definedName name="Rwvu.OPEF._.97." localSheetId="3" hidden="1">#REF!,#REF!,#REF!</definedName>
    <definedName name="Rwvu.OPEF._.97." localSheetId="4" hidden="1">#REF!,#REF!,#REF!</definedName>
    <definedName name="Rwvu.OPEF._.97." localSheetId="5" hidden="1">#REF!,#REF!,#REF!</definedName>
    <definedName name="Rwvu.OPEF._.97." localSheetId="6" hidden="1">#REF!,#REF!,#REF!</definedName>
    <definedName name="Rwvu.OPEF._.97." localSheetId="7" hidden="1">#REF!,#REF!,#REF!</definedName>
    <definedName name="Rwvu.OPEF._.97." localSheetId="8" hidden="1">#REF!,#REF!,#REF!</definedName>
    <definedName name="Rwvu.OPEF._.97." localSheetId="9" hidden="1">#REF!,#REF!,#REF!</definedName>
    <definedName name="Rwvu.OPEF._.97." localSheetId="10" hidden="1">#REF!,#REF!,#REF!</definedName>
    <definedName name="Rwvu.OPEF._.97." localSheetId="11" hidden="1">#REF!,#REF!,#REF!</definedName>
    <definedName name="Rwvu.OPEF._.97." localSheetId="12" hidden="1">#REF!,#REF!,#REF!</definedName>
    <definedName name="Rwvu.OPEF._.97." localSheetId="13" hidden="1">#REF!,#REF!,#REF!</definedName>
    <definedName name="Rwvu.OPEF._.97." localSheetId="14" hidden="1">#REF!,#REF!,#REF!</definedName>
    <definedName name="Rwvu.OPEF._.97." localSheetId="20" hidden="1">#REF!,#REF!,#REF!</definedName>
    <definedName name="Rwvu.OPEF._.97." localSheetId="19" hidden="1">#REF!,#REF!,#REF!</definedName>
    <definedName name="Rwvu.OPEF._.97." hidden="1">#REF!,#REF!,#REF!</definedName>
    <definedName name="S" hidden="1">{"trimestre",#N/A,FALSE,"TRIMESTRE"}</definedName>
    <definedName name="sa" hidden="1">{"trimestre",#N/A,FALSE,"TRIMESTRE"}</definedName>
    <definedName name="SALIR" localSheetId="3">#REF!</definedName>
    <definedName name="SALIR" localSheetId="4">#REF!</definedName>
    <definedName name="SALIR" localSheetId="5">#REF!</definedName>
    <definedName name="SALIR" localSheetId="6">#REF!</definedName>
    <definedName name="SALIR" localSheetId="7">#REF!</definedName>
    <definedName name="SALIR" localSheetId="8">#REF!</definedName>
    <definedName name="SALIR" localSheetId="9">#REF!</definedName>
    <definedName name="SALIR" localSheetId="10">#REF!</definedName>
    <definedName name="SALIR" localSheetId="11">#REF!</definedName>
    <definedName name="SALIR" localSheetId="12">#REF!</definedName>
    <definedName name="SALIR" localSheetId="13">#REF!</definedName>
    <definedName name="SALIR" localSheetId="14">#REF!</definedName>
    <definedName name="SALIR" localSheetId="19">#REF!</definedName>
    <definedName name="SALIR">#REF!</definedName>
    <definedName name="salud" localSheetId="3">#REF!</definedName>
    <definedName name="salud" localSheetId="4">#REF!</definedName>
    <definedName name="salud" localSheetId="5">#REF!</definedName>
    <definedName name="salud" localSheetId="6">#REF!</definedName>
    <definedName name="salud" localSheetId="7">#REF!</definedName>
    <definedName name="salud" localSheetId="8">#REF!</definedName>
    <definedName name="salud" localSheetId="9">#REF!</definedName>
    <definedName name="salud" localSheetId="10">#REF!</definedName>
    <definedName name="salud" localSheetId="11">#REF!</definedName>
    <definedName name="salud" localSheetId="12">#REF!</definedName>
    <definedName name="salud" localSheetId="13">#REF!</definedName>
    <definedName name="salud" localSheetId="14">#REF!</definedName>
    <definedName name="salud" localSheetId="20">#REF!</definedName>
    <definedName name="salud" localSheetId="19">#REF!</definedName>
    <definedName name="salud">#REF!</definedName>
    <definedName name="salud2" localSheetId="3">#REF!</definedName>
    <definedName name="salud2" localSheetId="4">#REF!</definedName>
    <definedName name="salud2" localSheetId="5">#REF!</definedName>
    <definedName name="salud2" localSheetId="6">#REF!</definedName>
    <definedName name="salud2" localSheetId="7">#REF!</definedName>
    <definedName name="salud2" localSheetId="8">#REF!</definedName>
    <definedName name="salud2" localSheetId="9">#REF!</definedName>
    <definedName name="salud2" localSheetId="10">#REF!</definedName>
    <definedName name="salud2" localSheetId="11">#REF!</definedName>
    <definedName name="salud2" localSheetId="12">#REF!</definedName>
    <definedName name="salud2" localSheetId="13">#REF!</definedName>
    <definedName name="salud2" localSheetId="14">#REF!</definedName>
    <definedName name="salud2" localSheetId="20">#REF!</definedName>
    <definedName name="salud2" localSheetId="19">#REF!</definedName>
    <definedName name="salud2">#REF!</definedName>
    <definedName name="sda" hidden="1">{"eaab",#N/A,FALSE,"EAAB"}</definedName>
    <definedName name="secing" localSheetId="3">#REF!</definedName>
    <definedName name="secing" localSheetId="4">#REF!</definedName>
    <definedName name="secing" localSheetId="5">#REF!</definedName>
    <definedName name="secing" localSheetId="6">#REF!</definedName>
    <definedName name="secing" localSheetId="7">#REF!</definedName>
    <definedName name="secing" localSheetId="8">#REF!</definedName>
    <definedName name="secing" localSheetId="9">#REF!</definedName>
    <definedName name="secing" localSheetId="10">#REF!</definedName>
    <definedName name="secing" localSheetId="11">#REF!</definedName>
    <definedName name="secing" localSheetId="12">#REF!</definedName>
    <definedName name="secing" localSheetId="13">#REF!</definedName>
    <definedName name="secing" localSheetId="14">#REF!</definedName>
    <definedName name="secing" localSheetId="20">#REF!</definedName>
    <definedName name="secing" localSheetId="19">#REF!</definedName>
    <definedName name="secing">#REF!</definedName>
    <definedName name="SEGSOCIALCRECIM" localSheetId="3">#REF!</definedName>
    <definedName name="SEGSOCIALCRECIM" localSheetId="4">#REF!</definedName>
    <definedName name="SEGSOCIALCRECIM" localSheetId="5">#REF!</definedName>
    <definedName name="SEGSOCIALCRECIM" localSheetId="6">#REF!</definedName>
    <definedName name="SEGSOCIALCRECIM" localSheetId="7">#REF!</definedName>
    <definedName name="SEGSOCIALCRECIM" localSheetId="8">#REF!</definedName>
    <definedName name="SEGSOCIALCRECIM" localSheetId="9">#REF!</definedName>
    <definedName name="SEGSOCIALCRECIM" localSheetId="10">#REF!</definedName>
    <definedName name="SEGSOCIALCRECIM" localSheetId="11">#REF!</definedName>
    <definedName name="SEGSOCIALCRECIM" localSheetId="12">#REF!</definedName>
    <definedName name="SEGSOCIALCRECIM" localSheetId="13">#REF!</definedName>
    <definedName name="SEGSOCIALCRECIM" localSheetId="14">#REF!</definedName>
    <definedName name="SEGSOCIALCRECIM" localSheetId="19">#REF!</definedName>
    <definedName name="SEGSOCIALCRECIM">#REF!</definedName>
    <definedName name="SEGSOCIALPESOS" localSheetId="3">#REF!</definedName>
    <definedName name="SEGSOCIALPESOS" localSheetId="4">#REF!</definedName>
    <definedName name="SEGSOCIALPESOS" localSheetId="5">#REF!</definedName>
    <definedName name="SEGSOCIALPESOS" localSheetId="6">#REF!</definedName>
    <definedName name="SEGSOCIALPESOS" localSheetId="7">#REF!</definedName>
    <definedName name="SEGSOCIALPESOS" localSheetId="8">#REF!</definedName>
    <definedName name="SEGSOCIALPESOS" localSheetId="9">#REF!</definedName>
    <definedName name="SEGSOCIALPESOS" localSheetId="10">#REF!</definedName>
    <definedName name="SEGSOCIALPESOS" localSheetId="11">#REF!</definedName>
    <definedName name="SEGSOCIALPESOS" localSheetId="12">#REF!</definedName>
    <definedName name="SEGSOCIALPESOS" localSheetId="13">#REF!</definedName>
    <definedName name="SEGSOCIALPESOS" localSheetId="14">#REF!</definedName>
    <definedName name="SEGSOCIALPESOS" localSheetId="19">#REF!</definedName>
    <definedName name="SEGSOCIALPESOS">#REF!</definedName>
    <definedName name="SEGSOCIALPIB" localSheetId="3">#REF!</definedName>
    <definedName name="SEGSOCIALPIB" localSheetId="4">#REF!</definedName>
    <definedName name="SEGSOCIALPIB" localSheetId="5">#REF!</definedName>
    <definedName name="SEGSOCIALPIB" localSheetId="6">#REF!</definedName>
    <definedName name="SEGSOCIALPIB" localSheetId="7">#REF!</definedName>
    <definedName name="SEGSOCIALPIB" localSheetId="8">#REF!</definedName>
    <definedName name="SEGSOCIALPIB" localSheetId="9">#REF!</definedName>
    <definedName name="SEGSOCIALPIB" localSheetId="10">#REF!</definedName>
    <definedName name="SEGSOCIALPIB" localSheetId="11">#REF!</definedName>
    <definedName name="SEGSOCIALPIB" localSheetId="12">#REF!</definedName>
    <definedName name="SEGSOCIALPIB" localSheetId="13">#REF!</definedName>
    <definedName name="SEGSOCIALPIB" localSheetId="14">#REF!</definedName>
    <definedName name="SEGSOCIALPIB" localSheetId="19">#REF!</definedName>
    <definedName name="SEGSOCIALPIB">#REF!</definedName>
    <definedName name="SEGUIMIENTO_">#REF!</definedName>
    <definedName name="SENDEMANDA00_" localSheetId="3">#REF!</definedName>
    <definedName name="SENDEMANDA00_" localSheetId="4">#REF!</definedName>
    <definedName name="SENDEMANDA00_" localSheetId="5">#REF!</definedName>
    <definedName name="SENDEMANDA00_" localSheetId="6">#REF!</definedName>
    <definedName name="SENDEMANDA00_" localSheetId="7">#REF!</definedName>
    <definedName name="SENDEMANDA00_" localSheetId="8">#REF!</definedName>
    <definedName name="SENDEMANDA00_" localSheetId="9">#REF!</definedName>
    <definedName name="SENDEMANDA00_" localSheetId="10">#REF!</definedName>
    <definedName name="SENDEMANDA00_" localSheetId="11">#REF!</definedName>
    <definedName name="SENDEMANDA00_" localSheetId="12">#REF!</definedName>
    <definedName name="SENDEMANDA00_" localSheetId="13">#REF!</definedName>
    <definedName name="SENDEMANDA00_" localSheetId="14">#REF!</definedName>
    <definedName name="SENDEMANDA00_" localSheetId="19">#REF!</definedName>
    <definedName name="SENDEMANDA00_">#REF!</definedName>
    <definedName name="SENDEMANDA93_" localSheetId="3">#REF!</definedName>
    <definedName name="SENDEMANDA93_" localSheetId="4">#REF!</definedName>
    <definedName name="SENDEMANDA93_" localSheetId="5">#REF!</definedName>
    <definedName name="SENDEMANDA93_" localSheetId="6">#REF!</definedName>
    <definedName name="SENDEMANDA93_" localSheetId="7">#REF!</definedName>
    <definedName name="SENDEMANDA93_" localSheetId="8">#REF!</definedName>
    <definedName name="SENDEMANDA93_" localSheetId="9">#REF!</definedName>
    <definedName name="SENDEMANDA93_" localSheetId="10">#REF!</definedName>
    <definedName name="SENDEMANDA93_" localSheetId="11">#REF!</definedName>
    <definedName name="SENDEMANDA93_" localSheetId="12">#REF!</definedName>
    <definedName name="SENDEMANDA93_" localSheetId="13">#REF!</definedName>
    <definedName name="SENDEMANDA93_" localSheetId="14">#REF!</definedName>
    <definedName name="SENDEMANDA93_" localSheetId="19">#REF!</definedName>
    <definedName name="SENDEMANDA93_">#REF!</definedName>
    <definedName name="SENDEMANDA94_" localSheetId="3">#REF!</definedName>
    <definedName name="SENDEMANDA94_" localSheetId="4">#REF!</definedName>
    <definedName name="SENDEMANDA94_" localSheetId="5">#REF!</definedName>
    <definedName name="SENDEMANDA94_" localSheetId="6">#REF!</definedName>
    <definedName name="SENDEMANDA94_" localSheetId="7">#REF!</definedName>
    <definedName name="SENDEMANDA94_" localSheetId="8">#REF!</definedName>
    <definedName name="SENDEMANDA94_" localSheetId="9">#REF!</definedName>
    <definedName name="SENDEMANDA94_" localSheetId="10">#REF!</definedName>
    <definedName name="SENDEMANDA94_" localSheetId="11">#REF!</definedName>
    <definedName name="SENDEMANDA94_" localSheetId="12">#REF!</definedName>
    <definedName name="SENDEMANDA94_" localSheetId="13">#REF!</definedName>
    <definedName name="SENDEMANDA94_" localSheetId="14">#REF!</definedName>
    <definedName name="SENDEMANDA94_" localSheetId="19">#REF!</definedName>
    <definedName name="SENDEMANDA94_">#REF!</definedName>
    <definedName name="SENDEMANDA95_" localSheetId="3">#REF!</definedName>
    <definedName name="SENDEMANDA95_" localSheetId="4">#REF!</definedName>
    <definedName name="SENDEMANDA95_" localSheetId="5">#REF!</definedName>
    <definedName name="SENDEMANDA95_" localSheetId="6">#REF!</definedName>
    <definedName name="SENDEMANDA95_" localSheetId="7">#REF!</definedName>
    <definedName name="SENDEMANDA95_" localSheetId="8">#REF!</definedName>
    <definedName name="SENDEMANDA95_" localSheetId="9">#REF!</definedName>
    <definedName name="SENDEMANDA95_" localSheetId="10">#REF!</definedName>
    <definedName name="SENDEMANDA95_" localSheetId="11">#REF!</definedName>
    <definedName name="SENDEMANDA95_" localSheetId="12">#REF!</definedName>
    <definedName name="SENDEMANDA95_" localSheetId="13">#REF!</definedName>
    <definedName name="SENDEMANDA95_" localSheetId="14">#REF!</definedName>
    <definedName name="SENDEMANDA95_" localSheetId="19">#REF!</definedName>
    <definedName name="SENDEMANDA95_">#REF!</definedName>
    <definedName name="SENDEMANDA96_" localSheetId="3">#REF!</definedName>
    <definedName name="SENDEMANDA96_" localSheetId="4">#REF!</definedName>
    <definedName name="SENDEMANDA96_" localSheetId="5">#REF!</definedName>
    <definedName name="SENDEMANDA96_" localSheetId="6">#REF!</definedName>
    <definedName name="SENDEMANDA96_" localSheetId="7">#REF!</definedName>
    <definedName name="SENDEMANDA96_" localSheetId="8">#REF!</definedName>
    <definedName name="SENDEMANDA96_" localSheetId="9">#REF!</definedName>
    <definedName name="SENDEMANDA96_" localSheetId="10">#REF!</definedName>
    <definedName name="SENDEMANDA96_" localSheetId="11">#REF!</definedName>
    <definedName name="SENDEMANDA96_" localSheetId="12">#REF!</definedName>
    <definedName name="SENDEMANDA96_" localSheetId="13">#REF!</definedName>
    <definedName name="SENDEMANDA96_" localSheetId="14">#REF!</definedName>
    <definedName name="SENDEMANDA96_" localSheetId="19">#REF!</definedName>
    <definedName name="SENDEMANDA96_">#REF!</definedName>
    <definedName name="SENDEMANDA97_" localSheetId="3">#REF!</definedName>
    <definedName name="SENDEMANDA97_" localSheetId="4">#REF!</definedName>
    <definedName name="SENDEMANDA97_" localSheetId="5">#REF!</definedName>
    <definedName name="SENDEMANDA97_" localSheetId="6">#REF!</definedName>
    <definedName name="SENDEMANDA97_" localSheetId="7">#REF!</definedName>
    <definedName name="SENDEMANDA97_" localSheetId="8">#REF!</definedName>
    <definedName name="SENDEMANDA97_" localSheetId="9">#REF!</definedName>
    <definedName name="SENDEMANDA97_" localSheetId="10">#REF!</definedName>
    <definedName name="SENDEMANDA97_" localSheetId="11">#REF!</definedName>
    <definedName name="SENDEMANDA97_" localSheetId="12">#REF!</definedName>
    <definedName name="SENDEMANDA97_" localSheetId="13">#REF!</definedName>
    <definedName name="SENDEMANDA97_" localSheetId="14">#REF!</definedName>
    <definedName name="SENDEMANDA97_" localSheetId="19">#REF!</definedName>
    <definedName name="SENDEMANDA97_">#REF!</definedName>
    <definedName name="SENDEMANDA98_" localSheetId="3">#REF!</definedName>
    <definedName name="SENDEMANDA98_" localSheetId="4">#REF!</definedName>
    <definedName name="SENDEMANDA98_" localSheetId="5">#REF!</definedName>
    <definedName name="SENDEMANDA98_" localSheetId="6">#REF!</definedName>
    <definedName name="SENDEMANDA98_" localSheetId="7">#REF!</definedName>
    <definedName name="SENDEMANDA98_" localSheetId="8">#REF!</definedName>
    <definedName name="SENDEMANDA98_" localSheetId="9">#REF!</definedName>
    <definedName name="SENDEMANDA98_" localSheetId="10">#REF!</definedName>
    <definedName name="SENDEMANDA98_" localSheetId="11">#REF!</definedName>
    <definedName name="SENDEMANDA98_" localSheetId="12">#REF!</definedName>
    <definedName name="SENDEMANDA98_" localSheetId="13">#REF!</definedName>
    <definedName name="SENDEMANDA98_" localSheetId="14">#REF!</definedName>
    <definedName name="SENDEMANDA98_" localSheetId="19">#REF!</definedName>
    <definedName name="SENDEMANDA98_">#REF!</definedName>
    <definedName name="SENDEMANDA99_" localSheetId="3">#REF!</definedName>
    <definedName name="SENDEMANDA99_" localSheetId="4">#REF!</definedName>
    <definedName name="SENDEMANDA99_" localSheetId="5">#REF!</definedName>
    <definedName name="SENDEMANDA99_" localSheetId="6">#REF!</definedName>
    <definedName name="SENDEMANDA99_" localSheetId="7">#REF!</definedName>
    <definedName name="SENDEMANDA99_" localSheetId="8">#REF!</definedName>
    <definedName name="SENDEMANDA99_" localSheetId="9">#REF!</definedName>
    <definedName name="SENDEMANDA99_" localSheetId="10">#REF!</definedName>
    <definedName name="SENDEMANDA99_" localSheetId="11">#REF!</definedName>
    <definedName name="SENDEMANDA99_" localSheetId="12">#REF!</definedName>
    <definedName name="SENDEMANDA99_" localSheetId="13">#REF!</definedName>
    <definedName name="SENDEMANDA99_" localSheetId="14">#REF!</definedName>
    <definedName name="SENDEMANDA99_" localSheetId="19">#REF!</definedName>
    <definedName name="SENDEMANDA99_">#REF!</definedName>
    <definedName name="SENPERDIDAS00_" localSheetId="3">#REF!</definedName>
    <definedName name="SENPERDIDAS00_" localSheetId="4">#REF!</definedName>
    <definedName name="SENPERDIDAS00_" localSheetId="5">#REF!</definedName>
    <definedName name="SENPERDIDAS00_" localSheetId="6">#REF!</definedName>
    <definedName name="SENPERDIDAS00_" localSheetId="7">#REF!</definedName>
    <definedName name="SENPERDIDAS00_" localSheetId="8">#REF!</definedName>
    <definedName name="SENPERDIDAS00_" localSheetId="9">#REF!</definedName>
    <definedName name="SENPERDIDAS00_" localSheetId="10">#REF!</definedName>
    <definedName name="SENPERDIDAS00_" localSheetId="11">#REF!</definedName>
    <definedName name="SENPERDIDAS00_" localSheetId="12">#REF!</definedName>
    <definedName name="SENPERDIDAS00_" localSheetId="13">#REF!</definedName>
    <definedName name="SENPERDIDAS00_" localSheetId="14">#REF!</definedName>
    <definedName name="SENPERDIDAS00_" localSheetId="19">#REF!</definedName>
    <definedName name="SENPERDIDAS00_">#REF!</definedName>
    <definedName name="SENPERDIDAS93_" localSheetId="3">#REF!</definedName>
    <definedName name="SENPERDIDAS93_" localSheetId="4">#REF!</definedName>
    <definedName name="SENPERDIDAS93_" localSheetId="5">#REF!</definedName>
    <definedName name="SENPERDIDAS93_" localSheetId="6">#REF!</definedName>
    <definedName name="SENPERDIDAS93_" localSheetId="7">#REF!</definedName>
    <definedName name="SENPERDIDAS93_" localSheetId="8">#REF!</definedName>
    <definedName name="SENPERDIDAS93_" localSheetId="9">#REF!</definedName>
    <definedName name="SENPERDIDAS93_" localSheetId="10">#REF!</definedName>
    <definedName name="SENPERDIDAS93_" localSheetId="11">#REF!</definedName>
    <definedName name="SENPERDIDAS93_" localSheetId="12">#REF!</definedName>
    <definedName name="SENPERDIDAS93_" localSheetId="13">#REF!</definedName>
    <definedName name="SENPERDIDAS93_" localSheetId="14">#REF!</definedName>
    <definedName name="SENPERDIDAS93_" localSheetId="19">#REF!</definedName>
    <definedName name="SENPERDIDAS93_">#REF!</definedName>
    <definedName name="SENPERDIDAS94_" localSheetId="3">#REF!</definedName>
    <definedName name="SENPERDIDAS94_" localSheetId="4">#REF!</definedName>
    <definedName name="SENPERDIDAS94_" localSheetId="5">#REF!</definedName>
    <definedName name="SENPERDIDAS94_" localSheetId="6">#REF!</definedName>
    <definedName name="SENPERDIDAS94_" localSheetId="7">#REF!</definedName>
    <definedName name="SENPERDIDAS94_" localSheetId="8">#REF!</definedName>
    <definedName name="SENPERDIDAS94_" localSheetId="9">#REF!</definedName>
    <definedName name="SENPERDIDAS94_" localSheetId="10">#REF!</definedName>
    <definedName name="SENPERDIDAS94_" localSheetId="11">#REF!</definedName>
    <definedName name="SENPERDIDAS94_" localSheetId="12">#REF!</definedName>
    <definedName name="SENPERDIDAS94_" localSheetId="13">#REF!</definedName>
    <definedName name="SENPERDIDAS94_" localSheetId="14">#REF!</definedName>
    <definedName name="SENPERDIDAS94_" localSheetId="19">#REF!</definedName>
    <definedName name="SENPERDIDAS94_">#REF!</definedName>
    <definedName name="SENPERDIDAS95_" localSheetId="3">#REF!</definedName>
    <definedName name="SENPERDIDAS95_" localSheetId="4">#REF!</definedName>
    <definedName name="SENPERDIDAS95_" localSheetId="5">#REF!</definedName>
    <definedName name="SENPERDIDAS95_" localSheetId="6">#REF!</definedName>
    <definedName name="SENPERDIDAS95_" localSheetId="7">#REF!</definedName>
    <definedName name="SENPERDIDAS95_" localSheetId="8">#REF!</definedName>
    <definedName name="SENPERDIDAS95_" localSheetId="9">#REF!</definedName>
    <definedName name="SENPERDIDAS95_" localSheetId="10">#REF!</definedName>
    <definedName name="SENPERDIDAS95_" localSheetId="11">#REF!</definedName>
    <definedName name="SENPERDIDAS95_" localSheetId="12">#REF!</definedName>
    <definedName name="SENPERDIDAS95_" localSheetId="13">#REF!</definedName>
    <definedName name="SENPERDIDAS95_" localSheetId="14">#REF!</definedName>
    <definedName name="SENPERDIDAS95_" localSheetId="19">#REF!</definedName>
    <definedName name="SENPERDIDAS95_">#REF!</definedName>
    <definedName name="SENPERDIDAS96_" localSheetId="3">#REF!</definedName>
    <definedName name="SENPERDIDAS96_" localSheetId="4">#REF!</definedName>
    <definedName name="SENPERDIDAS96_" localSheetId="5">#REF!</definedName>
    <definedName name="SENPERDIDAS96_" localSheetId="6">#REF!</definedName>
    <definedName name="SENPERDIDAS96_" localSheetId="7">#REF!</definedName>
    <definedName name="SENPERDIDAS96_" localSheetId="8">#REF!</definedName>
    <definedName name="SENPERDIDAS96_" localSheetId="9">#REF!</definedName>
    <definedName name="SENPERDIDAS96_" localSheetId="10">#REF!</definedName>
    <definedName name="SENPERDIDAS96_" localSheetId="11">#REF!</definedName>
    <definedName name="SENPERDIDAS96_" localSheetId="12">#REF!</definedName>
    <definedName name="SENPERDIDAS96_" localSheetId="13">#REF!</definedName>
    <definedName name="SENPERDIDAS96_" localSheetId="14">#REF!</definedName>
    <definedName name="SENPERDIDAS96_" localSheetId="19">#REF!</definedName>
    <definedName name="SENPERDIDAS96_">#REF!</definedName>
    <definedName name="SENPERDIDAS97_" localSheetId="3">#REF!</definedName>
    <definedName name="SENPERDIDAS97_" localSheetId="4">#REF!</definedName>
    <definedName name="SENPERDIDAS97_" localSheetId="5">#REF!</definedName>
    <definedName name="SENPERDIDAS97_" localSheetId="6">#REF!</definedName>
    <definedName name="SENPERDIDAS97_" localSheetId="7">#REF!</definedName>
    <definedName name="SENPERDIDAS97_" localSheetId="8">#REF!</definedName>
    <definedName name="SENPERDIDAS97_" localSheetId="9">#REF!</definedName>
    <definedName name="SENPERDIDAS97_" localSheetId="10">#REF!</definedName>
    <definedName name="SENPERDIDAS97_" localSheetId="11">#REF!</definedName>
    <definedName name="SENPERDIDAS97_" localSheetId="12">#REF!</definedName>
    <definedName name="SENPERDIDAS97_" localSheetId="13">#REF!</definedName>
    <definedName name="SENPERDIDAS97_" localSheetId="14">#REF!</definedName>
    <definedName name="SENPERDIDAS97_" localSheetId="19">#REF!</definedName>
    <definedName name="SENPERDIDAS97_">#REF!</definedName>
    <definedName name="SENPERDIDAS98_" localSheetId="3">#REF!</definedName>
    <definedName name="SENPERDIDAS98_" localSheetId="4">#REF!</definedName>
    <definedName name="SENPERDIDAS98_" localSheetId="5">#REF!</definedName>
    <definedName name="SENPERDIDAS98_" localSheetId="6">#REF!</definedName>
    <definedName name="SENPERDIDAS98_" localSheetId="7">#REF!</definedName>
    <definedName name="SENPERDIDAS98_" localSheetId="8">#REF!</definedName>
    <definedName name="SENPERDIDAS98_" localSheetId="9">#REF!</definedName>
    <definedName name="SENPERDIDAS98_" localSheetId="10">#REF!</definedName>
    <definedName name="SENPERDIDAS98_" localSheetId="11">#REF!</definedName>
    <definedName name="SENPERDIDAS98_" localSheetId="12">#REF!</definedName>
    <definedName name="SENPERDIDAS98_" localSheetId="13">#REF!</definedName>
    <definedName name="SENPERDIDAS98_" localSheetId="14">#REF!</definedName>
    <definedName name="SENPERDIDAS98_" localSheetId="19">#REF!</definedName>
    <definedName name="SENPERDIDAS98_">#REF!</definedName>
    <definedName name="SENPERDIDAS99_" localSheetId="3">#REF!</definedName>
    <definedName name="SENPERDIDAS99_" localSheetId="4">#REF!</definedName>
    <definedName name="SENPERDIDAS99_" localSheetId="5">#REF!</definedName>
    <definedName name="SENPERDIDAS99_" localSheetId="6">#REF!</definedName>
    <definedName name="SENPERDIDAS99_" localSheetId="7">#REF!</definedName>
    <definedName name="SENPERDIDAS99_" localSheetId="8">#REF!</definedName>
    <definedName name="SENPERDIDAS99_" localSheetId="9">#REF!</definedName>
    <definedName name="SENPERDIDAS99_" localSheetId="10">#REF!</definedName>
    <definedName name="SENPERDIDAS99_" localSheetId="11">#REF!</definedName>
    <definedName name="SENPERDIDAS99_" localSheetId="12">#REF!</definedName>
    <definedName name="SENPERDIDAS99_" localSheetId="13">#REF!</definedName>
    <definedName name="SENPERDIDAS99_" localSheetId="14">#REF!</definedName>
    <definedName name="SENPERDIDAS99_" localSheetId="19">#REF!</definedName>
    <definedName name="SENPERDIDAS99_">#REF!</definedName>
    <definedName name="SENRECAUDO00_" localSheetId="3">#REF!</definedName>
    <definedName name="SENRECAUDO00_" localSheetId="4">#REF!</definedName>
    <definedName name="SENRECAUDO00_" localSheetId="5">#REF!</definedName>
    <definedName name="SENRECAUDO00_" localSheetId="6">#REF!</definedName>
    <definedName name="SENRECAUDO00_" localSheetId="7">#REF!</definedName>
    <definedName name="SENRECAUDO00_" localSheetId="8">#REF!</definedName>
    <definedName name="SENRECAUDO00_" localSheetId="9">#REF!</definedName>
    <definedName name="SENRECAUDO00_" localSheetId="10">#REF!</definedName>
    <definedName name="SENRECAUDO00_" localSheetId="11">#REF!</definedName>
    <definedName name="SENRECAUDO00_" localSheetId="12">#REF!</definedName>
    <definedName name="SENRECAUDO00_" localSheetId="13">#REF!</definedName>
    <definedName name="SENRECAUDO00_" localSheetId="14">#REF!</definedName>
    <definedName name="SENRECAUDO00_" localSheetId="19">#REF!</definedName>
    <definedName name="SENRECAUDO00_">#REF!</definedName>
    <definedName name="SENRECAUDO93_" localSheetId="3">#REF!</definedName>
    <definedName name="SENRECAUDO93_" localSheetId="4">#REF!</definedName>
    <definedName name="SENRECAUDO93_" localSheetId="5">#REF!</definedName>
    <definedName name="SENRECAUDO93_" localSheetId="6">#REF!</definedName>
    <definedName name="SENRECAUDO93_" localSheetId="7">#REF!</definedName>
    <definedName name="SENRECAUDO93_" localSheetId="8">#REF!</definedName>
    <definedName name="SENRECAUDO93_" localSheetId="9">#REF!</definedName>
    <definedName name="SENRECAUDO93_" localSheetId="10">#REF!</definedName>
    <definedName name="SENRECAUDO93_" localSheetId="11">#REF!</definedName>
    <definedName name="SENRECAUDO93_" localSheetId="12">#REF!</definedName>
    <definedName name="SENRECAUDO93_" localSheetId="13">#REF!</definedName>
    <definedName name="SENRECAUDO93_" localSheetId="14">#REF!</definedName>
    <definedName name="SENRECAUDO93_" localSheetId="19">#REF!</definedName>
    <definedName name="SENRECAUDO93_">#REF!</definedName>
    <definedName name="SENRECAUDO94_" localSheetId="3">#REF!</definedName>
    <definedName name="SENRECAUDO94_" localSheetId="4">#REF!</definedName>
    <definedName name="SENRECAUDO94_" localSheetId="5">#REF!</definedName>
    <definedName name="SENRECAUDO94_" localSheetId="6">#REF!</definedName>
    <definedName name="SENRECAUDO94_" localSheetId="7">#REF!</definedName>
    <definedName name="SENRECAUDO94_" localSheetId="8">#REF!</definedName>
    <definedName name="SENRECAUDO94_" localSheetId="9">#REF!</definedName>
    <definedName name="SENRECAUDO94_" localSheetId="10">#REF!</definedName>
    <definedName name="SENRECAUDO94_" localSheetId="11">#REF!</definedName>
    <definedName name="SENRECAUDO94_" localSheetId="12">#REF!</definedName>
    <definedName name="SENRECAUDO94_" localSheetId="13">#REF!</definedName>
    <definedName name="SENRECAUDO94_" localSheetId="14">#REF!</definedName>
    <definedName name="SENRECAUDO94_" localSheetId="19">#REF!</definedName>
    <definedName name="SENRECAUDO94_">#REF!</definedName>
    <definedName name="SENRECAUDO95_" localSheetId="3">#REF!</definedName>
    <definedName name="SENRECAUDO95_" localSheetId="4">#REF!</definedName>
    <definedName name="SENRECAUDO95_" localSheetId="5">#REF!</definedName>
    <definedName name="SENRECAUDO95_" localSheetId="6">#REF!</definedName>
    <definedName name="SENRECAUDO95_" localSheetId="7">#REF!</definedName>
    <definedName name="SENRECAUDO95_" localSheetId="8">#REF!</definedName>
    <definedName name="SENRECAUDO95_" localSheetId="9">#REF!</definedName>
    <definedName name="SENRECAUDO95_" localSheetId="10">#REF!</definedName>
    <definedName name="SENRECAUDO95_" localSheetId="11">#REF!</definedName>
    <definedName name="SENRECAUDO95_" localSheetId="12">#REF!</definedName>
    <definedName name="SENRECAUDO95_" localSheetId="13">#REF!</definedName>
    <definedName name="SENRECAUDO95_" localSheetId="14">#REF!</definedName>
    <definedName name="SENRECAUDO95_" localSheetId="19">#REF!</definedName>
    <definedName name="SENRECAUDO95_">#REF!</definedName>
    <definedName name="SENRECAUDO96_" localSheetId="3">#REF!</definedName>
    <definedName name="SENRECAUDO96_" localSheetId="4">#REF!</definedName>
    <definedName name="SENRECAUDO96_" localSheetId="5">#REF!</definedName>
    <definedName name="SENRECAUDO96_" localSheetId="6">#REF!</definedName>
    <definedName name="SENRECAUDO96_" localSheetId="7">#REF!</definedName>
    <definedName name="SENRECAUDO96_" localSheetId="8">#REF!</definedName>
    <definedName name="SENRECAUDO96_" localSheetId="9">#REF!</definedName>
    <definedName name="SENRECAUDO96_" localSheetId="10">#REF!</definedName>
    <definedName name="SENRECAUDO96_" localSheetId="11">#REF!</definedName>
    <definedName name="SENRECAUDO96_" localSheetId="12">#REF!</definedName>
    <definedName name="SENRECAUDO96_" localSheetId="13">#REF!</definedName>
    <definedName name="SENRECAUDO96_" localSheetId="14">#REF!</definedName>
    <definedName name="SENRECAUDO96_" localSheetId="19">#REF!</definedName>
    <definedName name="SENRECAUDO96_">#REF!</definedName>
    <definedName name="SENRECAUDO97_" localSheetId="3">#REF!</definedName>
    <definedName name="SENRECAUDO97_" localSheetId="4">#REF!</definedName>
    <definedName name="SENRECAUDO97_" localSheetId="5">#REF!</definedName>
    <definedName name="SENRECAUDO97_" localSheetId="6">#REF!</definedName>
    <definedName name="SENRECAUDO97_" localSheetId="7">#REF!</definedName>
    <definedName name="SENRECAUDO97_" localSheetId="8">#REF!</definedName>
    <definedName name="SENRECAUDO97_" localSheetId="9">#REF!</definedName>
    <definedName name="SENRECAUDO97_" localSheetId="10">#REF!</definedName>
    <definedName name="SENRECAUDO97_" localSheetId="11">#REF!</definedName>
    <definedName name="SENRECAUDO97_" localSheetId="12">#REF!</definedName>
    <definedName name="SENRECAUDO97_" localSheetId="13">#REF!</definedName>
    <definedName name="SENRECAUDO97_" localSheetId="14">#REF!</definedName>
    <definedName name="SENRECAUDO97_" localSheetId="19">#REF!</definedName>
    <definedName name="SENRECAUDO97_">#REF!</definedName>
    <definedName name="SENRECAUDO98_" localSheetId="3">#REF!</definedName>
    <definedName name="SENRECAUDO98_" localSheetId="4">#REF!</definedName>
    <definedName name="SENRECAUDO98_" localSheetId="5">#REF!</definedName>
    <definedName name="SENRECAUDO98_" localSheetId="6">#REF!</definedName>
    <definedName name="SENRECAUDO98_" localSheetId="7">#REF!</definedName>
    <definedName name="SENRECAUDO98_" localSheetId="8">#REF!</definedName>
    <definedName name="SENRECAUDO98_" localSheetId="9">#REF!</definedName>
    <definedName name="SENRECAUDO98_" localSheetId="10">#REF!</definedName>
    <definedName name="SENRECAUDO98_" localSheetId="11">#REF!</definedName>
    <definedName name="SENRECAUDO98_" localSheetId="12">#REF!</definedName>
    <definedName name="SENRECAUDO98_" localSheetId="13">#REF!</definedName>
    <definedName name="SENRECAUDO98_" localSheetId="14">#REF!</definedName>
    <definedName name="SENRECAUDO98_" localSheetId="19">#REF!</definedName>
    <definedName name="SENRECAUDO98_">#REF!</definedName>
    <definedName name="SENRECAUDO99_" localSheetId="3">#REF!</definedName>
    <definedName name="SENRECAUDO99_" localSheetId="4">#REF!</definedName>
    <definedName name="SENRECAUDO99_" localSheetId="5">#REF!</definedName>
    <definedName name="SENRECAUDO99_" localSheetId="6">#REF!</definedName>
    <definedName name="SENRECAUDO99_" localSheetId="7">#REF!</definedName>
    <definedName name="SENRECAUDO99_" localSheetId="8">#REF!</definedName>
    <definedName name="SENRECAUDO99_" localSheetId="9">#REF!</definedName>
    <definedName name="SENRECAUDO99_" localSheetId="10">#REF!</definedName>
    <definedName name="SENRECAUDO99_" localSheetId="11">#REF!</definedName>
    <definedName name="SENRECAUDO99_" localSheetId="12">#REF!</definedName>
    <definedName name="SENRECAUDO99_" localSheetId="13">#REF!</definedName>
    <definedName name="SENRECAUDO99_" localSheetId="14">#REF!</definedName>
    <definedName name="SENRECAUDO99_" localSheetId="19">#REF!</definedName>
    <definedName name="SENRECAUDO99_">#REF!</definedName>
    <definedName name="SENSUPERAVIT00_" localSheetId="3">#REF!</definedName>
    <definedName name="SENSUPERAVIT00_" localSheetId="4">#REF!</definedName>
    <definedName name="SENSUPERAVIT00_" localSheetId="5">#REF!</definedName>
    <definedName name="SENSUPERAVIT00_" localSheetId="6">#REF!</definedName>
    <definedName name="SENSUPERAVIT00_" localSheetId="7">#REF!</definedName>
    <definedName name="SENSUPERAVIT00_" localSheetId="8">#REF!</definedName>
    <definedName name="SENSUPERAVIT00_" localSheetId="9">#REF!</definedName>
    <definedName name="SENSUPERAVIT00_" localSheetId="10">#REF!</definedName>
    <definedName name="SENSUPERAVIT00_" localSheetId="11">#REF!</definedName>
    <definedName name="SENSUPERAVIT00_" localSheetId="12">#REF!</definedName>
    <definedName name="SENSUPERAVIT00_" localSheetId="13">#REF!</definedName>
    <definedName name="SENSUPERAVIT00_" localSheetId="14">#REF!</definedName>
    <definedName name="SENSUPERAVIT00_" localSheetId="19">#REF!</definedName>
    <definedName name="SENSUPERAVIT00_">#REF!</definedName>
    <definedName name="SENSUPERAVIT93_" localSheetId="3">#REF!</definedName>
    <definedName name="SENSUPERAVIT93_" localSheetId="4">#REF!</definedName>
    <definedName name="SENSUPERAVIT93_" localSheetId="5">#REF!</definedName>
    <definedName name="SENSUPERAVIT93_" localSheetId="6">#REF!</definedName>
    <definedName name="SENSUPERAVIT93_" localSheetId="7">#REF!</definedName>
    <definedName name="SENSUPERAVIT93_" localSheetId="8">#REF!</definedName>
    <definedName name="SENSUPERAVIT93_" localSheetId="9">#REF!</definedName>
    <definedName name="SENSUPERAVIT93_" localSheetId="10">#REF!</definedName>
    <definedName name="SENSUPERAVIT93_" localSheetId="11">#REF!</definedName>
    <definedName name="SENSUPERAVIT93_" localSheetId="12">#REF!</definedName>
    <definedName name="SENSUPERAVIT93_" localSheetId="13">#REF!</definedName>
    <definedName name="SENSUPERAVIT93_" localSheetId="14">#REF!</definedName>
    <definedName name="SENSUPERAVIT93_" localSheetId="19">#REF!</definedName>
    <definedName name="SENSUPERAVIT93_">#REF!</definedName>
    <definedName name="SENSUPERAVIT94_" localSheetId="3">#REF!</definedName>
    <definedName name="SENSUPERAVIT94_" localSheetId="4">#REF!</definedName>
    <definedName name="SENSUPERAVIT94_" localSheetId="5">#REF!</definedName>
    <definedName name="SENSUPERAVIT94_" localSheetId="6">#REF!</definedName>
    <definedName name="SENSUPERAVIT94_" localSheetId="7">#REF!</definedName>
    <definedName name="SENSUPERAVIT94_" localSheetId="8">#REF!</definedName>
    <definedName name="SENSUPERAVIT94_" localSheetId="9">#REF!</definedName>
    <definedName name="SENSUPERAVIT94_" localSheetId="10">#REF!</definedName>
    <definedName name="SENSUPERAVIT94_" localSheetId="11">#REF!</definedName>
    <definedName name="SENSUPERAVIT94_" localSheetId="12">#REF!</definedName>
    <definedName name="SENSUPERAVIT94_" localSheetId="13">#REF!</definedName>
    <definedName name="SENSUPERAVIT94_" localSheetId="14">#REF!</definedName>
    <definedName name="SENSUPERAVIT94_" localSheetId="19">#REF!</definedName>
    <definedName name="SENSUPERAVIT94_">#REF!</definedName>
    <definedName name="SENSUPERAVIT95_" localSheetId="3">#REF!</definedName>
    <definedName name="SENSUPERAVIT95_" localSheetId="4">#REF!</definedName>
    <definedName name="SENSUPERAVIT95_" localSheetId="5">#REF!</definedName>
    <definedName name="SENSUPERAVIT95_" localSheetId="6">#REF!</definedName>
    <definedName name="SENSUPERAVIT95_" localSheetId="7">#REF!</definedName>
    <definedName name="SENSUPERAVIT95_" localSheetId="8">#REF!</definedName>
    <definedName name="SENSUPERAVIT95_" localSheetId="9">#REF!</definedName>
    <definedName name="SENSUPERAVIT95_" localSheetId="10">#REF!</definedName>
    <definedName name="SENSUPERAVIT95_" localSheetId="11">#REF!</definedName>
    <definedName name="SENSUPERAVIT95_" localSheetId="12">#REF!</definedName>
    <definedName name="SENSUPERAVIT95_" localSheetId="13">#REF!</definedName>
    <definedName name="SENSUPERAVIT95_" localSheetId="14">#REF!</definedName>
    <definedName name="SENSUPERAVIT95_" localSheetId="19">#REF!</definedName>
    <definedName name="SENSUPERAVIT95_">#REF!</definedName>
    <definedName name="SENSUPERAVIT96_" localSheetId="3">#REF!</definedName>
    <definedName name="SENSUPERAVIT96_" localSheetId="4">#REF!</definedName>
    <definedName name="SENSUPERAVIT96_" localSheetId="5">#REF!</definedName>
    <definedName name="SENSUPERAVIT96_" localSheetId="6">#REF!</definedName>
    <definedName name="SENSUPERAVIT96_" localSheetId="7">#REF!</definedName>
    <definedName name="SENSUPERAVIT96_" localSheetId="8">#REF!</definedName>
    <definedName name="SENSUPERAVIT96_" localSheetId="9">#REF!</definedName>
    <definedName name="SENSUPERAVIT96_" localSheetId="10">#REF!</definedName>
    <definedName name="SENSUPERAVIT96_" localSheetId="11">#REF!</definedName>
    <definedName name="SENSUPERAVIT96_" localSheetId="12">#REF!</definedName>
    <definedName name="SENSUPERAVIT96_" localSheetId="13">#REF!</definedName>
    <definedName name="SENSUPERAVIT96_" localSheetId="14">#REF!</definedName>
    <definedName name="SENSUPERAVIT96_" localSheetId="19">#REF!</definedName>
    <definedName name="SENSUPERAVIT96_">#REF!</definedName>
    <definedName name="SENSUPERAVIT97_" localSheetId="3">#REF!</definedName>
    <definedName name="SENSUPERAVIT97_" localSheetId="4">#REF!</definedName>
    <definedName name="SENSUPERAVIT97_" localSheetId="5">#REF!</definedName>
    <definedName name="SENSUPERAVIT97_" localSheetId="6">#REF!</definedName>
    <definedName name="SENSUPERAVIT97_" localSheetId="7">#REF!</definedName>
    <definedName name="SENSUPERAVIT97_" localSheetId="8">#REF!</definedName>
    <definedName name="SENSUPERAVIT97_" localSheetId="9">#REF!</definedName>
    <definedName name="SENSUPERAVIT97_" localSheetId="10">#REF!</definedName>
    <definedName name="SENSUPERAVIT97_" localSheetId="11">#REF!</definedName>
    <definedName name="SENSUPERAVIT97_" localSheetId="12">#REF!</definedName>
    <definedName name="SENSUPERAVIT97_" localSheetId="13">#REF!</definedName>
    <definedName name="SENSUPERAVIT97_" localSheetId="14">#REF!</definedName>
    <definedName name="SENSUPERAVIT97_" localSheetId="19">#REF!</definedName>
    <definedName name="SENSUPERAVIT97_">#REF!</definedName>
    <definedName name="SENSUPERAVIT98_" localSheetId="3">#REF!</definedName>
    <definedName name="SENSUPERAVIT98_" localSheetId="4">#REF!</definedName>
    <definedName name="SENSUPERAVIT98_" localSheetId="5">#REF!</definedName>
    <definedName name="SENSUPERAVIT98_" localSheetId="6">#REF!</definedName>
    <definedName name="SENSUPERAVIT98_" localSheetId="7">#REF!</definedName>
    <definedName name="SENSUPERAVIT98_" localSheetId="8">#REF!</definedName>
    <definedName name="SENSUPERAVIT98_" localSheetId="9">#REF!</definedName>
    <definedName name="SENSUPERAVIT98_" localSheetId="10">#REF!</definedName>
    <definedName name="SENSUPERAVIT98_" localSheetId="11">#REF!</definedName>
    <definedName name="SENSUPERAVIT98_" localSheetId="12">#REF!</definedName>
    <definedName name="SENSUPERAVIT98_" localSheetId="13">#REF!</definedName>
    <definedName name="SENSUPERAVIT98_" localSheetId="14">#REF!</definedName>
    <definedName name="SENSUPERAVIT98_" localSheetId="19">#REF!</definedName>
    <definedName name="SENSUPERAVIT98_">#REF!</definedName>
    <definedName name="SENSUPERAVIT99_" localSheetId="3">#REF!</definedName>
    <definedName name="SENSUPERAVIT99_" localSheetId="4">#REF!</definedName>
    <definedName name="SENSUPERAVIT99_" localSheetId="5">#REF!</definedName>
    <definedName name="SENSUPERAVIT99_" localSheetId="6">#REF!</definedName>
    <definedName name="SENSUPERAVIT99_" localSheetId="7">#REF!</definedName>
    <definedName name="SENSUPERAVIT99_" localSheetId="8">#REF!</definedName>
    <definedName name="SENSUPERAVIT99_" localSheetId="9">#REF!</definedName>
    <definedName name="SENSUPERAVIT99_" localSheetId="10">#REF!</definedName>
    <definedName name="SENSUPERAVIT99_" localSheetId="11">#REF!</definedName>
    <definedName name="SENSUPERAVIT99_" localSheetId="12">#REF!</definedName>
    <definedName name="SENSUPERAVIT99_" localSheetId="13">#REF!</definedName>
    <definedName name="SENSUPERAVIT99_" localSheetId="14">#REF!</definedName>
    <definedName name="SENSUPERAVIT99_" localSheetId="19">#REF!</definedName>
    <definedName name="SENSUPERAVIT99_">#REF!</definedName>
    <definedName name="SENTARIFA00_" localSheetId="3">#REF!</definedName>
    <definedName name="SENTARIFA00_" localSheetId="4">#REF!</definedName>
    <definedName name="SENTARIFA00_" localSheetId="5">#REF!</definedName>
    <definedName name="SENTARIFA00_" localSheetId="6">#REF!</definedName>
    <definedName name="SENTARIFA00_" localSheetId="7">#REF!</definedName>
    <definedName name="SENTARIFA00_" localSheetId="8">#REF!</definedName>
    <definedName name="SENTARIFA00_" localSheetId="9">#REF!</definedName>
    <definedName name="SENTARIFA00_" localSheetId="10">#REF!</definedName>
    <definedName name="SENTARIFA00_" localSheetId="11">#REF!</definedName>
    <definedName name="SENTARIFA00_" localSheetId="12">#REF!</definedName>
    <definedName name="SENTARIFA00_" localSheetId="13">#REF!</definedName>
    <definedName name="SENTARIFA00_" localSheetId="14">#REF!</definedName>
    <definedName name="SENTARIFA00_" localSheetId="19">#REF!</definedName>
    <definedName name="SENTARIFA00_">#REF!</definedName>
    <definedName name="SENTARIFA93_" localSheetId="3">#REF!</definedName>
    <definedName name="SENTARIFA93_" localSheetId="4">#REF!</definedName>
    <definedName name="SENTARIFA93_" localSheetId="5">#REF!</definedName>
    <definedName name="SENTARIFA93_" localSheetId="6">#REF!</definedName>
    <definedName name="SENTARIFA93_" localSheetId="7">#REF!</definedName>
    <definedName name="SENTARIFA93_" localSheetId="8">#REF!</definedName>
    <definedName name="SENTARIFA93_" localSheetId="9">#REF!</definedName>
    <definedName name="SENTARIFA93_" localSheetId="10">#REF!</definedName>
    <definedName name="SENTARIFA93_" localSheetId="11">#REF!</definedName>
    <definedName name="SENTARIFA93_" localSheetId="12">#REF!</definedName>
    <definedName name="SENTARIFA93_" localSheetId="13">#REF!</definedName>
    <definedName name="SENTARIFA93_" localSheetId="14">#REF!</definedName>
    <definedName name="SENTARIFA93_" localSheetId="19">#REF!</definedName>
    <definedName name="SENTARIFA93_">#REF!</definedName>
    <definedName name="SENTARIFA94_" localSheetId="3">#REF!</definedName>
    <definedName name="SENTARIFA94_" localSheetId="4">#REF!</definedName>
    <definedName name="SENTARIFA94_" localSheetId="5">#REF!</definedName>
    <definedName name="SENTARIFA94_" localSheetId="6">#REF!</definedName>
    <definedName name="SENTARIFA94_" localSheetId="7">#REF!</definedName>
    <definedName name="SENTARIFA94_" localSheetId="8">#REF!</definedName>
    <definedName name="SENTARIFA94_" localSheetId="9">#REF!</definedName>
    <definedName name="SENTARIFA94_" localSheetId="10">#REF!</definedName>
    <definedName name="SENTARIFA94_" localSheetId="11">#REF!</definedName>
    <definedName name="SENTARIFA94_" localSheetId="12">#REF!</definedName>
    <definedName name="SENTARIFA94_" localSheetId="13">#REF!</definedName>
    <definedName name="SENTARIFA94_" localSheetId="14">#REF!</definedName>
    <definedName name="SENTARIFA94_" localSheetId="19">#REF!</definedName>
    <definedName name="SENTARIFA94_">#REF!</definedName>
    <definedName name="SENTARIFA95_" localSheetId="3">#REF!</definedName>
    <definedName name="SENTARIFA95_" localSheetId="4">#REF!</definedName>
    <definedName name="SENTARIFA95_" localSheetId="5">#REF!</definedName>
    <definedName name="SENTARIFA95_" localSheetId="6">#REF!</definedName>
    <definedName name="SENTARIFA95_" localSheetId="7">#REF!</definedName>
    <definedName name="SENTARIFA95_" localSheetId="8">#REF!</definedName>
    <definedName name="SENTARIFA95_" localSheetId="9">#REF!</definedName>
    <definedName name="SENTARIFA95_" localSheetId="10">#REF!</definedName>
    <definedName name="SENTARIFA95_" localSheetId="11">#REF!</definedName>
    <definedName name="SENTARIFA95_" localSheetId="12">#REF!</definedName>
    <definedName name="SENTARIFA95_" localSheetId="13">#REF!</definedName>
    <definedName name="SENTARIFA95_" localSheetId="14">#REF!</definedName>
    <definedName name="SENTARIFA95_" localSheetId="19">#REF!</definedName>
    <definedName name="SENTARIFA95_">#REF!</definedName>
    <definedName name="SENTARIFA96_" localSheetId="3">#REF!</definedName>
    <definedName name="SENTARIFA96_" localSheetId="4">#REF!</definedName>
    <definedName name="SENTARIFA96_" localSheetId="5">#REF!</definedName>
    <definedName name="SENTARIFA96_" localSheetId="6">#REF!</definedName>
    <definedName name="SENTARIFA96_" localSheetId="7">#REF!</definedName>
    <definedName name="SENTARIFA96_" localSheetId="8">#REF!</definedName>
    <definedName name="SENTARIFA96_" localSheetId="9">#REF!</definedName>
    <definedName name="SENTARIFA96_" localSheetId="10">#REF!</definedName>
    <definedName name="SENTARIFA96_" localSheetId="11">#REF!</definedName>
    <definedName name="SENTARIFA96_" localSheetId="12">#REF!</definedName>
    <definedName name="SENTARIFA96_" localSheetId="13">#REF!</definedName>
    <definedName name="SENTARIFA96_" localSheetId="14">#REF!</definedName>
    <definedName name="SENTARIFA96_" localSheetId="19">#REF!</definedName>
    <definedName name="SENTARIFA96_">#REF!</definedName>
    <definedName name="SENTARIFA97_" localSheetId="3">#REF!</definedName>
    <definedName name="SENTARIFA97_" localSheetId="4">#REF!</definedName>
    <definedName name="SENTARIFA97_" localSheetId="5">#REF!</definedName>
    <definedName name="SENTARIFA97_" localSheetId="6">#REF!</definedName>
    <definedName name="SENTARIFA97_" localSheetId="7">#REF!</definedName>
    <definedName name="SENTARIFA97_" localSheetId="8">#REF!</definedName>
    <definedName name="SENTARIFA97_" localSheetId="9">#REF!</definedName>
    <definedName name="SENTARIFA97_" localSheetId="10">#REF!</definedName>
    <definedName name="SENTARIFA97_" localSheetId="11">#REF!</definedName>
    <definedName name="SENTARIFA97_" localSheetId="12">#REF!</definedName>
    <definedName name="SENTARIFA97_" localSheetId="13">#REF!</definedName>
    <definedName name="SENTARIFA97_" localSheetId="14">#REF!</definedName>
    <definedName name="SENTARIFA97_" localSheetId="19">#REF!</definedName>
    <definedName name="SENTARIFA97_">#REF!</definedName>
    <definedName name="SENTARIFA98_" localSheetId="3">#REF!</definedName>
    <definedName name="SENTARIFA98_" localSheetId="4">#REF!</definedName>
    <definedName name="SENTARIFA98_" localSheetId="5">#REF!</definedName>
    <definedName name="SENTARIFA98_" localSheetId="6">#REF!</definedName>
    <definedName name="SENTARIFA98_" localSheetId="7">#REF!</definedName>
    <definedName name="SENTARIFA98_" localSheetId="8">#REF!</definedName>
    <definedName name="SENTARIFA98_" localSheetId="9">#REF!</definedName>
    <definedName name="SENTARIFA98_" localSheetId="10">#REF!</definedName>
    <definedName name="SENTARIFA98_" localSheetId="11">#REF!</definedName>
    <definedName name="SENTARIFA98_" localSheetId="12">#REF!</definedName>
    <definedName name="SENTARIFA98_" localSheetId="13">#REF!</definedName>
    <definedName name="SENTARIFA98_" localSheetId="14">#REF!</definedName>
    <definedName name="SENTARIFA98_" localSheetId="19">#REF!</definedName>
    <definedName name="SENTARIFA98_">#REF!</definedName>
    <definedName name="SENTARIFA99_" localSheetId="3">#REF!</definedName>
    <definedName name="SENTARIFA99_" localSheetId="4">#REF!</definedName>
    <definedName name="SENTARIFA99_" localSheetId="5">#REF!</definedName>
    <definedName name="SENTARIFA99_" localSheetId="6">#REF!</definedName>
    <definedName name="SENTARIFA99_" localSheetId="7">#REF!</definedName>
    <definedName name="SENTARIFA99_" localSheetId="8">#REF!</definedName>
    <definedName name="SENTARIFA99_" localSheetId="9">#REF!</definedName>
    <definedName name="SENTARIFA99_" localSheetId="10">#REF!</definedName>
    <definedName name="SENTARIFA99_" localSheetId="11">#REF!</definedName>
    <definedName name="SENTARIFA99_" localSheetId="12">#REF!</definedName>
    <definedName name="SENTARIFA99_" localSheetId="13">#REF!</definedName>
    <definedName name="SENTARIFA99_" localSheetId="14">#REF!</definedName>
    <definedName name="SENTARIFA99_" localSheetId="19">#REF!</definedName>
    <definedName name="SENTARIFA99_">#REF!</definedName>
    <definedName name="SENVARDEM00_" localSheetId="3">#REF!</definedName>
    <definedName name="SENVARDEM00_" localSheetId="4">#REF!</definedName>
    <definedName name="SENVARDEM00_" localSheetId="5">#REF!</definedName>
    <definedName name="SENVARDEM00_" localSheetId="6">#REF!</definedName>
    <definedName name="SENVARDEM00_" localSheetId="7">#REF!</definedName>
    <definedName name="SENVARDEM00_" localSheetId="8">#REF!</definedName>
    <definedName name="SENVARDEM00_" localSheetId="9">#REF!</definedName>
    <definedName name="SENVARDEM00_" localSheetId="10">#REF!</definedName>
    <definedName name="SENVARDEM00_" localSheetId="11">#REF!</definedName>
    <definedName name="SENVARDEM00_" localSheetId="12">#REF!</definedName>
    <definedName name="SENVARDEM00_" localSheetId="13">#REF!</definedName>
    <definedName name="SENVARDEM00_" localSheetId="14">#REF!</definedName>
    <definedName name="SENVARDEM00_" localSheetId="19">#REF!</definedName>
    <definedName name="SENVARDEM00_">#REF!</definedName>
    <definedName name="SENVARDEM93_" localSheetId="3">#REF!</definedName>
    <definedName name="SENVARDEM93_" localSheetId="4">#REF!</definedName>
    <definedName name="SENVARDEM93_" localSheetId="5">#REF!</definedName>
    <definedName name="SENVARDEM93_" localSheetId="6">#REF!</definedName>
    <definedName name="SENVARDEM93_" localSheetId="7">#REF!</definedName>
    <definedName name="SENVARDEM93_" localSheetId="8">#REF!</definedName>
    <definedName name="SENVARDEM93_" localSheetId="9">#REF!</definedName>
    <definedName name="SENVARDEM93_" localSheetId="10">#REF!</definedName>
    <definedName name="SENVARDEM93_" localSheetId="11">#REF!</definedName>
    <definedName name="SENVARDEM93_" localSheetId="12">#REF!</definedName>
    <definedName name="SENVARDEM93_" localSheetId="13">#REF!</definedName>
    <definedName name="SENVARDEM93_" localSheetId="14">#REF!</definedName>
    <definedName name="SENVARDEM93_" localSheetId="19">#REF!</definedName>
    <definedName name="SENVARDEM93_">#REF!</definedName>
    <definedName name="SENVARDEM94_" localSheetId="3">#REF!</definedName>
    <definedName name="SENVARDEM94_" localSheetId="4">#REF!</definedName>
    <definedName name="SENVARDEM94_" localSheetId="5">#REF!</definedName>
    <definedName name="SENVARDEM94_" localSheetId="6">#REF!</definedName>
    <definedName name="SENVARDEM94_" localSheetId="7">#REF!</definedName>
    <definedName name="SENVARDEM94_" localSheetId="8">#REF!</definedName>
    <definedName name="SENVARDEM94_" localSheetId="9">#REF!</definedName>
    <definedName name="SENVARDEM94_" localSheetId="10">#REF!</definedName>
    <definedName name="SENVARDEM94_" localSheetId="11">#REF!</definedName>
    <definedName name="SENVARDEM94_" localSheetId="12">#REF!</definedName>
    <definedName name="SENVARDEM94_" localSheetId="13">#REF!</definedName>
    <definedName name="SENVARDEM94_" localSheetId="14">#REF!</definedName>
    <definedName name="SENVARDEM94_" localSheetId="19">#REF!</definedName>
    <definedName name="SENVARDEM94_">#REF!</definedName>
    <definedName name="SENVARDEM95_" localSheetId="3">#REF!</definedName>
    <definedName name="SENVARDEM95_" localSheetId="4">#REF!</definedName>
    <definedName name="SENVARDEM95_" localSheetId="5">#REF!</definedName>
    <definedName name="SENVARDEM95_" localSheetId="6">#REF!</definedName>
    <definedName name="SENVARDEM95_" localSheetId="7">#REF!</definedName>
    <definedName name="SENVARDEM95_" localSheetId="8">#REF!</definedName>
    <definedName name="SENVARDEM95_" localSheetId="9">#REF!</definedName>
    <definedName name="SENVARDEM95_" localSheetId="10">#REF!</definedName>
    <definedName name="SENVARDEM95_" localSheetId="11">#REF!</definedName>
    <definedName name="SENVARDEM95_" localSheetId="12">#REF!</definedName>
    <definedName name="SENVARDEM95_" localSheetId="13">#REF!</definedName>
    <definedName name="SENVARDEM95_" localSheetId="14">#REF!</definedName>
    <definedName name="SENVARDEM95_" localSheetId="19">#REF!</definedName>
    <definedName name="SENVARDEM95_">#REF!</definedName>
    <definedName name="SENVARDEM96_" localSheetId="3">#REF!</definedName>
    <definedName name="SENVARDEM96_" localSheetId="4">#REF!</definedName>
    <definedName name="SENVARDEM96_" localSheetId="5">#REF!</definedName>
    <definedName name="SENVARDEM96_" localSheetId="6">#REF!</definedName>
    <definedName name="SENVARDEM96_" localSheetId="7">#REF!</definedName>
    <definedName name="SENVARDEM96_" localSheetId="8">#REF!</definedName>
    <definedName name="SENVARDEM96_" localSheetId="9">#REF!</definedName>
    <definedName name="SENVARDEM96_" localSheetId="10">#REF!</definedName>
    <definedName name="SENVARDEM96_" localSheetId="11">#REF!</definedName>
    <definedName name="SENVARDEM96_" localSheetId="12">#REF!</definedName>
    <definedName name="SENVARDEM96_" localSheetId="13">#REF!</definedName>
    <definedName name="SENVARDEM96_" localSheetId="14">#REF!</definedName>
    <definedName name="SENVARDEM96_" localSheetId="19">#REF!</definedName>
    <definedName name="SENVARDEM96_">#REF!</definedName>
    <definedName name="SENVARDEM97_" localSheetId="3">#REF!</definedName>
    <definedName name="SENVARDEM97_" localSheetId="4">#REF!</definedName>
    <definedName name="SENVARDEM97_" localSheetId="5">#REF!</definedName>
    <definedName name="SENVARDEM97_" localSheetId="6">#REF!</definedName>
    <definedName name="SENVARDEM97_" localSheetId="7">#REF!</definedName>
    <definedName name="SENVARDEM97_" localSheetId="8">#REF!</definedName>
    <definedName name="SENVARDEM97_" localSheetId="9">#REF!</definedName>
    <definedName name="SENVARDEM97_" localSheetId="10">#REF!</definedName>
    <definedName name="SENVARDEM97_" localSheetId="11">#REF!</definedName>
    <definedName name="SENVARDEM97_" localSheetId="12">#REF!</definedName>
    <definedName name="SENVARDEM97_" localSheetId="13">#REF!</definedName>
    <definedName name="SENVARDEM97_" localSheetId="14">#REF!</definedName>
    <definedName name="SENVARDEM97_" localSheetId="19">#REF!</definedName>
    <definedName name="SENVARDEM97_">#REF!</definedName>
    <definedName name="SENVARDEM98_" localSheetId="3">#REF!</definedName>
    <definedName name="SENVARDEM98_" localSheetId="4">#REF!</definedName>
    <definedName name="SENVARDEM98_" localSheetId="5">#REF!</definedName>
    <definedName name="SENVARDEM98_" localSheetId="6">#REF!</definedName>
    <definedName name="SENVARDEM98_" localSheetId="7">#REF!</definedName>
    <definedName name="SENVARDEM98_" localSheetId="8">#REF!</definedName>
    <definedName name="SENVARDEM98_" localSheetId="9">#REF!</definedName>
    <definedName name="SENVARDEM98_" localSheetId="10">#REF!</definedName>
    <definedName name="SENVARDEM98_" localSheetId="11">#REF!</definedName>
    <definedName name="SENVARDEM98_" localSheetId="12">#REF!</definedName>
    <definedName name="SENVARDEM98_" localSheetId="13">#REF!</definedName>
    <definedName name="SENVARDEM98_" localSheetId="14">#REF!</definedName>
    <definedName name="SENVARDEM98_" localSheetId="19">#REF!</definedName>
    <definedName name="SENVARDEM98_">#REF!</definedName>
    <definedName name="SENVARDEM99_" localSheetId="3">#REF!</definedName>
    <definedName name="SENVARDEM99_" localSheetId="4">#REF!</definedName>
    <definedName name="SENVARDEM99_" localSheetId="5">#REF!</definedName>
    <definedName name="SENVARDEM99_" localSheetId="6">#REF!</definedName>
    <definedName name="SENVARDEM99_" localSheetId="7">#REF!</definedName>
    <definedName name="SENVARDEM99_" localSheetId="8">#REF!</definedName>
    <definedName name="SENVARDEM99_" localSheetId="9">#REF!</definedName>
    <definedName name="SENVARDEM99_" localSheetId="10">#REF!</definedName>
    <definedName name="SENVARDEM99_" localSheetId="11">#REF!</definedName>
    <definedName name="SENVARDEM99_" localSheetId="12">#REF!</definedName>
    <definedName name="SENVARDEM99_" localSheetId="13">#REF!</definedName>
    <definedName name="SENVARDEM99_" localSheetId="14">#REF!</definedName>
    <definedName name="SENVARDEM99_" localSheetId="19">#REF!</definedName>
    <definedName name="SENVARDEM99_">#REF!</definedName>
    <definedName name="SENVENTAS00_" localSheetId="3">#REF!</definedName>
    <definedName name="SENVENTAS00_" localSheetId="4">#REF!</definedName>
    <definedName name="SENVENTAS00_" localSheetId="5">#REF!</definedName>
    <definedName name="SENVENTAS00_" localSheetId="6">#REF!</definedName>
    <definedName name="SENVENTAS00_" localSheetId="7">#REF!</definedName>
    <definedName name="SENVENTAS00_" localSheetId="8">#REF!</definedName>
    <definedName name="SENVENTAS00_" localSheetId="9">#REF!</definedName>
    <definedName name="SENVENTAS00_" localSheetId="10">#REF!</definedName>
    <definedName name="SENVENTAS00_" localSheetId="11">#REF!</definedName>
    <definedName name="SENVENTAS00_" localSheetId="12">#REF!</definedName>
    <definedName name="SENVENTAS00_" localSheetId="13">#REF!</definedName>
    <definedName name="SENVENTAS00_" localSheetId="14">#REF!</definedName>
    <definedName name="SENVENTAS00_" localSheetId="19">#REF!</definedName>
    <definedName name="SENVENTAS00_">#REF!</definedName>
    <definedName name="SENVENTAS93_" localSheetId="3">#REF!</definedName>
    <definedName name="SENVENTAS93_" localSheetId="4">#REF!</definedName>
    <definedName name="SENVENTAS93_" localSheetId="5">#REF!</definedName>
    <definedName name="SENVENTAS93_" localSheetId="6">#REF!</definedName>
    <definedName name="SENVENTAS93_" localSheetId="7">#REF!</definedName>
    <definedName name="SENVENTAS93_" localSheetId="8">#REF!</definedName>
    <definedName name="SENVENTAS93_" localSheetId="9">#REF!</definedName>
    <definedName name="SENVENTAS93_" localSheetId="10">#REF!</definedName>
    <definedName name="SENVENTAS93_" localSheetId="11">#REF!</definedName>
    <definedName name="SENVENTAS93_" localSheetId="12">#REF!</definedName>
    <definedName name="SENVENTAS93_" localSheetId="13">#REF!</definedName>
    <definedName name="SENVENTAS93_" localSheetId="14">#REF!</definedName>
    <definedName name="SENVENTAS93_" localSheetId="19">#REF!</definedName>
    <definedName name="SENVENTAS93_">#REF!</definedName>
    <definedName name="SENVENTAS94_" localSheetId="3">#REF!</definedName>
    <definedName name="SENVENTAS94_" localSheetId="4">#REF!</definedName>
    <definedName name="SENVENTAS94_" localSheetId="5">#REF!</definedName>
    <definedName name="SENVENTAS94_" localSheetId="6">#REF!</definedName>
    <definedName name="SENVENTAS94_" localSheetId="7">#REF!</definedName>
    <definedName name="SENVENTAS94_" localSheetId="8">#REF!</definedName>
    <definedName name="SENVENTAS94_" localSheetId="9">#REF!</definedName>
    <definedName name="SENVENTAS94_" localSheetId="10">#REF!</definedName>
    <definedName name="SENVENTAS94_" localSheetId="11">#REF!</definedName>
    <definedName name="SENVENTAS94_" localSheetId="12">#REF!</definedName>
    <definedName name="SENVENTAS94_" localSheetId="13">#REF!</definedName>
    <definedName name="SENVENTAS94_" localSheetId="14">#REF!</definedName>
    <definedName name="SENVENTAS94_" localSheetId="19">#REF!</definedName>
    <definedName name="SENVENTAS94_">#REF!</definedName>
    <definedName name="SENVENTAS95_" localSheetId="3">#REF!</definedName>
    <definedName name="SENVENTAS95_" localSheetId="4">#REF!</definedName>
    <definedName name="SENVENTAS95_" localSheetId="5">#REF!</definedName>
    <definedName name="SENVENTAS95_" localSheetId="6">#REF!</definedName>
    <definedName name="SENVENTAS95_" localSheetId="7">#REF!</definedName>
    <definedName name="SENVENTAS95_" localSheetId="8">#REF!</definedName>
    <definedName name="SENVENTAS95_" localSheetId="9">#REF!</definedName>
    <definedName name="SENVENTAS95_" localSheetId="10">#REF!</definedName>
    <definedName name="SENVENTAS95_" localSheetId="11">#REF!</definedName>
    <definedName name="SENVENTAS95_" localSheetId="12">#REF!</definedName>
    <definedName name="SENVENTAS95_" localSheetId="13">#REF!</definedName>
    <definedName name="SENVENTAS95_" localSheetId="14">#REF!</definedName>
    <definedName name="SENVENTAS95_" localSheetId="19">#REF!</definedName>
    <definedName name="SENVENTAS95_">#REF!</definedName>
    <definedName name="SENVENTAS96_" localSheetId="3">#REF!</definedName>
    <definedName name="SENVENTAS96_" localSheetId="4">#REF!</definedName>
    <definedName name="SENVENTAS96_" localSheetId="5">#REF!</definedName>
    <definedName name="SENVENTAS96_" localSheetId="6">#REF!</definedName>
    <definedName name="SENVENTAS96_" localSheetId="7">#REF!</definedName>
    <definedName name="SENVENTAS96_" localSheetId="8">#REF!</definedName>
    <definedName name="SENVENTAS96_" localSheetId="9">#REF!</definedName>
    <definedName name="SENVENTAS96_" localSheetId="10">#REF!</definedName>
    <definedName name="SENVENTAS96_" localSheetId="11">#REF!</definedName>
    <definedName name="SENVENTAS96_" localSheetId="12">#REF!</definedName>
    <definedName name="SENVENTAS96_" localSheetId="13">#REF!</definedName>
    <definedName name="SENVENTAS96_" localSheetId="14">#REF!</definedName>
    <definedName name="SENVENTAS96_" localSheetId="19">#REF!</definedName>
    <definedName name="SENVENTAS96_">#REF!</definedName>
    <definedName name="SENVENTAS97_" localSheetId="3">#REF!</definedName>
    <definedName name="SENVENTAS97_" localSheetId="4">#REF!</definedName>
    <definedName name="SENVENTAS97_" localSheetId="5">#REF!</definedName>
    <definedName name="SENVENTAS97_" localSheetId="6">#REF!</definedName>
    <definedName name="SENVENTAS97_" localSheetId="7">#REF!</definedName>
    <definedName name="SENVENTAS97_" localSheetId="8">#REF!</definedName>
    <definedName name="SENVENTAS97_" localSheetId="9">#REF!</definedName>
    <definedName name="SENVENTAS97_" localSheetId="10">#REF!</definedName>
    <definedName name="SENVENTAS97_" localSheetId="11">#REF!</definedName>
    <definedName name="SENVENTAS97_" localSheetId="12">#REF!</definedName>
    <definedName name="SENVENTAS97_" localSheetId="13">#REF!</definedName>
    <definedName name="SENVENTAS97_" localSheetId="14">#REF!</definedName>
    <definedName name="SENVENTAS97_" localSheetId="19">#REF!</definedName>
    <definedName name="SENVENTAS97_">#REF!</definedName>
    <definedName name="SENVENTAS98_" localSheetId="3">#REF!</definedName>
    <definedName name="SENVENTAS98_" localSheetId="4">#REF!</definedName>
    <definedName name="SENVENTAS98_" localSheetId="5">#REF!</definedName>
    <definedName name="SENVENTAS98_" localSheetId="6">#REF!</definedName>
    <definedName name="SENVENTAS98_" localSheetId="7">#REF!</definedName>
    <definedName name="SENVENTAS98_" localSheetId="8">#REF!</definedName>
    <definedName name="SENVENTAS98_" localSheetId="9">#REF!</definedName>
    <definedName name="SENVENTAS98_" localSheetId="10">#REF!</definedName>
    <definedName name="SENVENTAS98_" localSheetId="11">#REF!</definedName>
    <definedName name="SENVENTAS98_" localSheetId="12">#REF!</definedName>
    <definedName name="SENVENTAS98_" localSheetId="13">#REF!</definedName>
    <definedName name="SENVENTAS98_" localSheetId="14">#REF!</definedName>
    <definedName name="SENVENTAS98_" localSheetId="19">#REF!</definedName>
    <definedName name="SENVENTAS98_">#REF!</definedName>
    <definedName name="SENVENTAS99_" localSheetId="3">#REF!</definedName>
    <definedName name="SENVENTAS99_" localSheetId="4">#REF!</definedName>
    <definedName name="SENVENTAS99_" localSheetId="5">#REF!</definedName>
    <definedName name="SENVENTAS99_" localSheetId="6">#REF!</definedName>
    <definedName name="SENVENTAS99_" localSheetId="7">#REF!</definedName>
    <definedName name="SENVENTAS99_" localSheetId="8">#REF!</definedName>
    <definedName name="SENVENTAS99_" localSheetId="9">#REF!</definedName>
    <definedName name="SENVENTAS99_" localSheetId="10">#REF!</definedName>
    <definedName name="SENVENTAS99_" localSheetId="11">#REF!</definedName>
    <definedName name="SENVENTAS99_" localSheetId="12">#REF!</definedName>
    <definedName name="SENVENTAS99_" localSheetId="13">#REF!</definedName>
    <definedName name="SENVENTAS99_" localSheetId="14">#REF!</definedName>
    <definedName name="SENVENTAS99_" localSheetId="19">#REF!</definedName>
    <definedName name="SENVENTAS99_">#REF!</definedName>
    <definedName name="Sep">#REF!</definedName>
    <definedName name="SERVICIODEUDANACION" localSheetId="3">#REF!</definedName>
    <definedName name="SERVICIODEUDANACION" localSheetId="4">#REF!</definedName>
    <definedName name="SERVICIODEUDANACION" localSheetId="5">#REF!</definedName>
    <definedName name="SERVICIODEUDANACION" localSheetId="6">#REF!</definedName>
    <definedName name="SERVICIODEUDANACION" localSheetId="7">#REF!</definedName>
    <definedName name="SERVICIODEUDANACION" localSheetId="8">#REF!</definedName>
    <definedName name="SERVICIODEUDANACION" localSheetId="9">#REF!</definedName>
    <definedName name="SERVICIODEUDANACION" localSheetId="10">#REF!</definedName>
    <definedName name="SERVICIODEUDANACION" localSheetId="11">#REF!</definedName>
    <definedName name="SERVICIODEUDANACION" localSheetId="12">#REF!</definedName>
    <definedName name="SERVICIODEUDANACION" localSheetId="13">#REF!</definedName>
    <definedName name="SERVICIODEUDANACION" localSheetId="14">#REF!</definedName>
    <definedName name="SERVICIODEUDANACION" localSheetId="20">#REF!</definedName>
    <definedName name="SERVICIODEUDANACION" localSheetId="19">#REF!</definedName>
    <definedName name="SERVICIODEUDANACION">#REF!</definedName>
    <definedName name="Servicios_personales" localSheetId="3">#REF!</definedName>
    <definedName name="Servicios_personales" localSheetId="4">#REF!</definedName>
    <definedName name="Servicios_personales" localSheetId="5">#REF!</definedName>
    <definedName name="Servicios_personales" localSheetId="6">#REF!</definedName>
    <definedName name="Servicios_personales" localSheetId="7">#REF!</definedName>
    <definedName name="Servicios_personales" localSheetId="8">#REF!</definedName>
    <definedName name="Servicios_personales" localSheetId="9">#REF!</definedName>
    <definedName name="Servicios_personales" localSheetId="10">#REF!</definedName>
    <definedName name="Servicios_personales" localSheetId="11">#REF!</definedName>
    <definedName name="Servicios_personales" localSheetId="12">#REF!</definedName>
    <definedName name="Servicios_personales" localSheetId="13">#REF!</definedName>
    <definedName name="Servicios_personales" localSheetId="14">#REF!</definedName>
    <definedName name="Servicios_personales" localSheetId="20">#REF!</definedName>
    <definedName name="Servicios_personales" localSheetId="19">#REF!</definedName>
    <definedName name="Servicios_personales">#REF!</definedName>
    <definedName name="SI" localSheetId="3">#REF!</definedName>
    <definedName name="SI" localSheetId="4">#REF!</definedName>
    <definedName name="SI" localSheetId="5">#REF!</definedName>
    <definedName name="SI" localSheetId="6">#REF!</definedName>
    <definedName name="SI" localSheetId="7">#REF!</definedName>
    <definedName name="SI" localSheetId="8">#REF!</definedName>
    <definedName name="SI" localSheetId="9">#REF!</definedName>
    <definedName name="SI" localSheetId="10">#REF!</definedName>
    <definedName name="SI" localSheetId="11">#REF!</definedName>
    <definedName name="SI" localSheetId="12">#REF!</definedName>
    <definedName name="SI" localSheetId="13">#REF!</definedName>
    <definedName name="SI" localSheetId="14">#REF!</definedName>
    <definedName name="SI" localSheetId="20">#REF!</definedName>
    <definedName name="SI" localSheetId="19">#REF!</definedName>
    <definedName name="SI">#REF!</definedName>
    <definedName name="SITFID95_">#REF!</definedName>
    <definedName name="SITFIS00_">#REF!</definedName>
    <definedName name="SITFIS93_">#REF!</definedName>
    <definedName name="SITFIS94_">#REF!</definedName>
    <definedName name="SITFIS95_">#REF!</definedName>
    <definedName name="SITFIS96_">#REF!</definedName>
    <definedName name="SITFIS97_">#REF!</definedName>
    <definedName name="SITFIS98_">#REF!</definedName>
    <definedName name="SITFIS99_">#REF!</definedName>
    <definedName name="skghafdn" hidden="1">{"PAGOS DOLARES",#N/A,FALSE,"informes"}</definedName>
    <definedName name="solnac" localSheetId="3">#REF!</definedName>
    <definedName name="solnac" localSheetId="4">#REF!</definedName>
    <definedName name="solnac" localSheetId="5">#REF!</definedName>
    <definedName name="solnac" localSheetId="6">#REF!</definedName>
    <definedName name="solnac" localSheetId="7">#REF!</definedName>
    <definedName name="solnac" localSheetId="8">#REF!</definedName>
    <definedName name="solnac" localSheetId="9">#REF!</definedName>
    <definedName name="solnac" localSheetId="10">#REF!</definedName>
    <definedName name="solnac" localSheetId="11">#REF!</definedName>
    <definedName name="solnac" localSheetId="12">#REF!</definedName>
    <definedName name="solnac" localSheetId="13">#REF!</definedName>
    <definedName name="solnac" localSheetId="14">#REF!</definedName>
    <definedName name="solnac" localSheetId="19">#REF!</definedName>
    <definedName name="solnac">#REF!</definedName>
    <definedName name="solprp" localSheetId="3">#REF!</definedName>
    <definedName name="solprp" localSheetId="4">#REF!</definedName>
    <definedName name="solprp" localSheetId="5">#REF!</definedName>
    <definedName name="solprp" localSheetId="6">#REF!</definedName>
    <definedName name="solprp" localSheetId="7">#REF!</definedName>
    <definedName name="solprp" localSheetId="8">#REF!</definedName>
    <definedName name="solprp" localSheetId="9">#REF!</definedName>
    <definedName name="solprp" localSheetId="10">#REF!</definedName>
    <definedName name="solprp" localSheetId="11">#REF!</definedName>
    <definedName name="solprp" localSheetId="12">#REF!</definedName>
    <definedName name="solprp" localSheetId="13">#REF!</definedName>
    <definedName name="solprp" localSheetId="14">#REF!</definedName>
    <definedName name="solprp" localSheetId="19">#REF!</definedName>
    <definedName name="solprp">#REF!</definedName>
    <definedName name="SORTEADO" localSheetId="3">#REF!</definedName>
    <definedName name="SORTEADO" localSheetId="4">#REF!</definedName>
    <definedName name="SORTEADO" localSheetId="5">#REF!</definedName>
    <definedName name="SORTEADO" localSheetId="6">#REF!</definedName>
    <definedName name="SORTEADO" localSheetId="7">#REF!</definedName>
    <definedName name="SORTEADO" localSheetId="8">#REF!</definedName>
    <definedName name="SORTEADO" localSheetId="9">#REF!</definedName>
    <definedName name="SORTEADO" localSheetId="10">#REF!</definedName>
    <definedName name="SORTEADO" localSheetId="11">#REF!</definedName>
    <definedName name="SORTEADO" localSheetId="12">#REF!</definedName>
    <definedName name="SORTEADO" localSheetId="13">#REF!</definedName>
    <definedName name="SORTEADO" localSheetId="14">#REF!</definedName>
    <definedName name="SORTEADO" localSheetId="20">#REF!</definedName>
    <definedName name="SORTEADO" localSheetId="19">#REF!</definedName>
    <definedName name="SORTEADO">#REF!</definedName>
    <definedName name="SS" hidden="1">{"PAGOS DOLARES",#N/A,FALSE,"informes"}</definedName>
    <definedName name="SUBDIRECTOR" localSheetId="3">#REF!</definedName>
    <definedName name="SUBDIRECTOR" localSheetId="4">#REF!</definedName>
    <definedName name="SUBDIRECTOR" localSheetId="5">#REF!</definedName>
    <definedName name="SUBDIRECTOR" localSheetId="6">#REF!</definedName>
    <definedName name="SUBDIRECTOR" localSheetId="7">#REF!</definedName>
    <definedName name="SUBDIRECTOR" localSheetId="8">#REF!</definedName>
    <definedName name="SUBDIRECTOR" localSheetId="9">#REF!</definedName>
    <definedName name="SUBDIRECTOR" localSheetId="10">#REF!</definedName>
    <definedName name="SUBDIRECTOR" localSheetId="11">#REF!</definedName>
    <definedName name="SUBDIRECTOR" localSheetId="12">#REF!</definedName>
    <definedName name="SUBDIRECTOR" localSheetId="13">#REF!</definedName>
    <definedName name="SUBDIRECTOR" localSheetId="14">#REF!</definedName>
    <definedName name="SUBDIRECTOR" localSheetId="20">#REF!</definedName>
    <definedName name="SUBDIRECTOR" localSheetId="19">#REF!</definedName>
    <definedName name="SUBDIRECTOR">#REF!</definedName>
    <definedName name="subtrn" localSheetId="3">#REF!</definedName>
    <definedName name="subtrn" localSheetId="4">#REF!</definedName>
    <definedName name="subtrn" localSheetId="5">#REF!</definedName>
    <definedName name="subtrn" localSheetId="6">#REF!</definedName>
    <definedName name="subtrn" localSheetId="7">#REF!</definedName>
    <definedName name="subtrn" localSheetId="8">#REF!</definedName>
    <definedName name="subtrn" localSheetId="9">#REF!</definedName>
    <definedName name="subtrn" localSheetId="10">#REF!</definedName>
    <definedName name="subtrn" localSheetId="11">#REF!</definedName>
    <definedName name="subtrn" localSheetId="12">#REF!</definedName>
    <definedName name="subtrn" localSheetId="13">#REF!</definedName>
    <definedName name="subtrn" localSheetId="14">#REF!</definedName>
    <definedName name="subtrn" localSheetId="19">#REF!</definedName>
    <definedName name="subtrn">#REF!</definedName>
    <definedName name="SUMAS">#REF!</definedName>
    <definedName name="TABRIL">#REF!</definedName>
    <definedName name="TAGOSTO">#REF!</definedName>
    <definedName name="TCI">#REF!</definedName>
    <definedName name="TCII">#REF!</definedName>
    <definedName name="TCIII">#REF!</definedName>
    <definedName name="TCIV">#REF!</definedName>
    <definedName name="TCP00_" localSheetId="3">#REF!</definedName>
    <definedName name="TCP00_" localSheetId="4">#REF!</definedName>
    <definedName name="TCP00_" localSheetId="5">#REF!</definedName>
    <definedName name="TCP00_" localSheetId="6">#REF!</definedName>
    <definedName name="TCP00_" localSheetId="7">#REF!</definedName>
    <definedName name="TCP00_" localSheetId="8">#REF!</definedName>
    <definedName name="TCP00_" localSheetId="9">#REF!</definedName>
    <definedName name="TCP00_" localSheetId="10">#REF!</definedName>
    <definedName name="TCP00_" localSheetId="11">#REF!</definedName>
    <definedName name="TCP00_" localSheetId="12">#REF!</definedName>
    <definedName name="TCP00_" localSheetId="13">#REF!</definedName>
    <definedName name="TCP00_" localSheetId="14">#REF!</definedName>
    <definedName name="TCP00_" localSheetId="19">#REF!</definedName>
    <definedName name="TCP00_">#REF!</definedName>
    <definedName name="TCP93_" localSheetId="3">#REF!</definedName>
    <definedName name="TCP93_" localSheetId="4">#REF!</definedName>
    <definedName name="TCP93_" localSheetId="5">#REF!</definedName>
    <definedName name="TCP93_" localSheetId="6">#REF!</definedName>
    <definedName name="TCP93_" localSheetId="7">#REF!</definedName>
    <definedName name="TCP93_" localSheetId="8">#REF!</definedName>
    <definedName name="TCP93_" localSheetId="9">#REF!</definedName>
    <definedName name="TCP93_" localSheetId="10">#REF!</definedName>
    <definedName name="TCP93_" localSheetId="11">#REF!</definedName>
    <definedName name="TCP93_" localSheetId="12">#REF!</definedName>
    <definedName name="TCP93_" localSheetId="13">#REF!</definedName>
    <definedName name="TCP93_" localSheetId="14">#REF!</definedName>
    <definedName name="TCP93_" localSheetId="19">#REF!</definedName>
    <definedName name="TCP93_">#REF!</definedName>
    <definedName name="TCP94_" localSheetId="3">#REF!</definedName>
    <definedName name="TCP94_" localSheetId="4">#REF!</definedName>
    <definedName name="TCP94_" localSheetId="5">#REF!</definedName>
    <definedName name="TCP94_" localSheetId="6">#REF!</definedName>
    <definedName name="TCP94_" localSheetId="7">#REF!</definedName>
    <definedName name="TCP94_" localSheetId="8">#REF!</definedName>
    <definedName name="TCP94_" localSheetId="9">#REF!</definedName>
    <definedName name="TCP94_" localSheetId="10">#REF!</definedName>
    <definedName name="TCP94_" localSheetId="11">#REF!</definedName>
    <definedName name="TCP94_" localSheetId="12">#REF!</definedName>
    <definedName name="TCP94_" localSheetId="13">#REF!</definedName>
    <definedName name="TCP94_" localSheetId="14">#REF!</definedName>
    <definedName name="TCP94_" localSheetId="19">#REF!</definedName>
    <definedName name="TCP94_">#REF!</definedName>
    <definedName name="TCP95_" localSheetId="3">#REF!</definedName>
    <definedName name="TCP95_" localSheetId="4">#REF!</definedName>
    <definedName name="TCP95_" localSheetId="5">#REF!</definedName>
    <definedName name="TCP95_" localSheetId="6">#REF!</definedName>
    <definedName name="TCP95_" localSheetId="7">#REF!</definedName>
    <definedName name="TCP95_" localSheetId="8">#REF!</definedName>
    <definedName name="TCP95_" localSheetId="9">#REF!</definedName>
    <definedName name="TCP95_" localSheetId="10">#REF!</definedName>
    <definedName name="TCP95_" localSheetId="11">#REF!</definedName>
    <definedName name="TCP95_" localSheetId="12">#REF!</definedName>
    <definedName name="TCP95_" localSheetId="13">#REF!</definedName>
    <definedName name="TCP95_" localSheetId="14">#REF!</definedName>
    <definedName name="TCP95_" localSheetId="19">#REF!</definedName>
    <definedName name="TCP95_">#REF!</definedName>
    <definedName name="TCP96_" localSheetId="3">#REF!</definedName>
    <definedName name="TCP96_" localSheetId="4">#REF!</definedName>
    <definedName name="TCP96_" localSheetId="5">#REF!</definedName>
    <definedName name="TCP96_" localSheetId="6">#REF!</definedName>
    <definedName name="TCP96_" localSheetId="7">#REF!</definedName>
    <definedName name="TCP96_" localSheetId="8">#REF!</definedName>
    <definedName name="TCP96_" localSheetId="9">#REF!</definedName>
    <definedName name="TCP96_" localSheetId="10">#REF!</definedName>
    <definedName name="TCP96_" localSheetId="11">#REF!</definedName>
    <definedName name="TCP96_" localSheetId="12">#REF!</definedName>
    <definedName name="TCP96_" localSheetId="13">#REF!</definedName>
    <definedName name="TCP96_" localSheetId="14">#REF!</definedName>
    <definedName name="TCP96_" localSheetId="19">#REF!</definedName>
    <definedName name="TCP96_">#REF!</definedName>
    <definedName name="TCP97_" localSheetId="3">#REF!</definedName>
    <definedName name="TCP97_" localSheetId="4">#REF!</definedName>
    <definedName name="TCP97_" localSheetId="5">#REF!</definedName>
    <definedName name="TCP97_" localSheetId="6">#REF!</definedName>
    <definedName name="TCP97_" localSheetId="7">#REF!</definedName>
    <definedName name="TCP97_" localSheetId="8">#REF!</definedName>
    <definedName name="TCP97_" localSheetId="9">#REF!</definedName>
    <definedName name="TCP97_" localSheetId="10">#REF!</definedName>
    <definedName name="TCP97_" localSheetId="11">#REF!</definedName>
    <definedName name="TCP97_" localSheetId="12">#REF!</definedName>
    <definedName name="TCP97_" localSheetId="13">#REF!</definedName>
    <definedName name="TCP97_" localSheetId="14">#REF!</definedName>
    <definedName name="TCP97_" localSheetId="19">#REF!</definedName>
    <definedName name="TCP97_">#REF!</definedName>
    <definedName name="TCP98_" localSheetId="3">#REF!</definedName>
    <definedName name="TCP98_" localSheetId="4">#REF!</definedName>
    <definedName name="TCP98_" localSheetId="5">#REF!</definedName>
    <definedName name="TCP98_" localSheetId="6">#REF!</definedName>
    <definedName name="TCP98_" localSheetId="7">#REF!</definedName>
    <definedName name="TCP98_" localSheetId="8">#REF!</definedName>
    <definedName name="TCP98_" localSheetId="9">#REF!</definedName>
    <definedName name="TCP98_" localSheetId="10">#REF!</definedName>
    <definedName name="TCP98_" localSheetId="11">#REF!</definedName>
    <definedName name="TCP98_" localSheetId="12">#REF!</definedName>
    <definedName name="TCP98_" localSheetId="13">#REF!</definedName>
    <definedName name="TCP98_" localSheetId="14">#REF!</definedName>
    <definedName name="TCP98_" localSheetId="19">#REF!</definedName>
    <definedName name="TCP98_">#REF!</definedName>
    <definedName name="TCP99_" localSheetId="3">#REF!</definedName>
    <definedName name="TCP99_" localSheetId="4">#REF!</definedName>
    <definedName name="TCP99_" localSheetId="5">#REF!</definedName>
    <definedName name="TCP99_" localSheetId="6">#REF!</definedName>
    <definedName name="TCP99_" localSheetId="7">#REF!</definedName>
    <definedName name="TCP99_" localSheetId="8">#REF!</definedName>
    <definedName name="TCP99_" localSheetId="9">#REF!</definedName>
    <definedName name="TCP99_" localSheetId="10">#REF!</definedName>
    <definedName name="TCP99_" localSheetId="11">#REF!</definedName>
    <definedName name="TCP99_" localSheetId="12">#REF!</definedName>
    <definedName name="TCP99_" localSheetId="13">#REF!</definedName>
    <definedName name="TCP99_" localSheetId="14">#REF!</definedName>
    <definedName name="TCP99_" localSheetId="19">#REF!</definedName>
    <definedName name="TCP99_">#REF!</definedName>
    <definedName name="TDIC">#REF!</definedName>
    <definedName name="TELECOMCRECIM" localSheetId="3">#REF!</definedName>
    <definedName name="TELECOMCRECIM" localSheetId="4">#REF!</definedName>
    <definedName name="TELECOMCRECIM" localSheetId="5">#REF!</definedName>
    <definedName name="TELECOMCRECIM" localSheetId="6">#REF!</definedName>
    <definedName name="TELECOMCRECIM" localSheetId="7">#REF!</definedName>
    <definedName name="TELECOMCRECIM" localSheetId="8">#REF!</definedName>
    <definedName name="TELECOMCRECIM" localSheetId="9">#REF!</definedName>
    <definedName name="TELECOMCRECIM" localSheetId="10">#REF!</definedName>
    <definedName name="TELECOMCRECIM" localSheetId="11">#REF!</definedName>
    <definedName name="TELECOMCRECIM" localSheetId="12">#REF!</definedName>
    <definedName name="TELECOMCRECIM" localSheetId="13">#REF!</definedName>
    <definedName name="TELECOMCRECIM" localSheetId="14">#REF!</definedName>
    <definedName name="TELECOMCRECIM" localSheetId="19">#REF!</definedName>
    <definedName name="TELECOMCRECIM">#REF!</definedName>
    <definedName name="TELECOMPESOS" localSheetId="3">#REF!</definedName>
    <definedName name="TELECOMPESOS" localSheetId="4">#REF!</definedName>
    <definedName name="TELECOMPESOS" localSheetId="5">#REF!</definedName>
    <definedName name="TELECOMPESOS" localSheetId="6">#REF!</definedName>
    <definedName name="TELECOMPESOS" localSheetId="7">#REF!</definedName>
    <definedName name="TELECOMPESOS" localSheetId="8">#REF!</definedName>
    <definedName name="TELECOMPESOS" localSheetId="9">#REF!</definedName>
    <definedName name="TELECOMPESOS" localSheetId="10">#REF!</definedName>
    <definedName name="TELECOMPESOS" localSheetId="11">#REF!</definedName>
    <definedName name="TELECOMPESOS" localSheetId="12">#REF!</definedName>
    <definedName name="TELECOMPESOS" localSheetId="13">#REF!</definedName>
    <definedName name="TELECOMPESOS" localSheetId="14">#REF!</definedName>
    <definedName name="TELECOMPESOS" localSheetId="19">#REF!</definedName>
    <definedName name="TELECOMPESOS">#REF!</definedName>
    <definedName name="TELECOMPIB" localSheetId="3">#REF!</definedName>
    <definedName name="TELECOMPIB" localSheetId="4">#REF!</definedName>
    <definedName name="TELECOMPIB" localSheetId="5">#REF!</definedName>
    <definedName name="TELECOMPIB" localSheetId="6">#REF!</definedName>
    <definedName name="TELECOMPIB" localSheetId="7">#REF!</definedName>
    <definedName name="TELECOMPIB" localSheetId="8">#REF!</definedName>
    <definedName name="TELECOMPIB" localSheetId="9">#REF!</definedName>
    <definedName name="TELECOMPIB" localSheetId="10">#REF!</definedName>
    <definedName name="TELECOMPIB" localSheetId="11">#REF!</definedName>
    <definedName name="TELECOMPIB" localSheetId="12">#REF!</definedName>
    <definedName name="TELECOMPIB" localSheetId="13">#REF!</definedName>
    <definedName name="TELECOMPIB" localSheetId="14">#REF!</definedName>
    <definedName name="TELECOMPIB" localSheetId="19">#REF!</definedName>
    <definedName name="TELECOMPIB">#REF!</definedName>
    <definedName name="Tendencia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dencia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dencia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TENERO">#REF!</definedName>
    <definedName name="TFEBRERO">#REF!</definedName>
    <definedName name="TJULIO">#REF!</definedName>
    <definedName name="TJUNIO">#REF!</definedName>
    <definedName name="TMARZO">#REF!</definedName>
    <definedName name="TMAYO">#REF!</definedName>
    <definedName name="TNOV">#REF!</definedName>
    <definedName name="TOCTUBRE">#REF!</definedName>
    <definedName name="TODO" localSheetId="3">#REF!</definedName>
    <definedName name="TODO" localSheetId="4">#REF!</definedName>
    <definedName name="TODO" localSheetId="5">#REF!</definedName>
    <definedName name="TODO" localSheetId="6">#REF!</definedName>
    <definedName name="TODO" localSheetId="7">#REF!</definedName>
    <definedName name="TODO" localSheetId="8">#REF!</definedName>
    <definedName name="TODO" localSheetId="9">#REF!</definedName>
    <definedName name="TODO" localSheetId="10">#REF!</definedName>
    <definedName name="TODO" localSheetId="11">#REF!</definedName>
    <definedName name="TODO" localSheetId="12">#REF!</definedName>
    <definedName name="TODO" localSheetId="13">#REF!</definedName>
    <definedName name="TODO" localSheetId="14">#REF!</definedName>
    <definedName name="TODO" localSheetId="20">#REF!</definedName>
    <definedName name="TODO" localSheetId="19">#REF!</definedName>
    <definedName name="TODO">#REF!</definedName>
    <definedName name="tony" hidden="1">{#N/A,#N/A,FALSE,"informes"}</definedName>
    <definedName name="TOTAL" localSheetId="3">#REF!</definedName>
    <definedName name="TOTAL" localSheetId="4">#REF!</definedName>
    <definedName name="TOTAL" localSheetId="5">#REF!</definedName>
    <definedName name="TOTAL" localSheetId="6">#REF!</definedName>
    <definedName name="TOTAL" localSheetId="7">#REF!</definedName>
    <definedName name="TOTAL" localSheetId="8">#REF!</definedName>
    <definedName name="TOTAL" localSheetId="9">#REF!</definedName>
    <definedName name="TOTAL" localSheetId="10">#REF!</definedName>
    <definedName name="TOTAL" localSheetId="11">#REF!</definedName>
    <definedName name="TOTAL" localSheetId="12">#REF!</definedName>
    <definedName name="TOTAL" localSheetId="13">#REF!</definedName>
    <definedName name="TOTAL" localSheetId="14">#REF!</definedName>
    <definedName name="TOTAL" localSheetId="20">#REF!</definedName>
    <definedName name="TOTAL" localSheetId="19">#REF!</definedName>
    <definedName name="TOTAL">#REF!</definedName>
    <definedName name="tothorext" localSheetId="3">#REF!</definedName>
    <definedName name="tothorext" localSheetId="4">#REF!</definedName>
    <definedName name="tothorext" localSheetId="5">#REF!</definedName>
    <definedName name="tothorext" localSheetId="6">#REF!</definedName>
    <definedName name="tothorext" localSheetId="7">#REF!</definedName>
    <definedName name="tothorext" localSheetId="8">#REF!</definedName>
    <definedName name="tothorext" localSheetId="9">#REF!</definedName>
    <definedName name="tothorext" localSheetId="10">#REF!</definedName>
    <definedName name="tothorext" localSheetId="11">#REF!</definedName>
    <definedName name="tothorext" localSheetId="12">#REF!</definedName>
    <definedName name="tothorext" localSheetId="13">#REF!</definedName>
    <definedName name="tothorext" localSheetId="14">#REF!</definedName>
    <definedName name="tothorext" localSheetId="19">#REF!</definedName>
    <definedName name="tothorext">#REF!</definedName>
    <definedName name="totindemvac" localSheetId="3">#REF!</definedName>
    <definedName name="totindemvac" localSheetId="4">#REF!</definedName>
    <definedName name="totindemvac" localSheetId="5">#REF!</definedName>
    <definedName name="totindemvac" localSheetId="6">#REF!</definedName>
    <definedName name="totindemvac" localSheetId="7">#REF!</definedName>
    <definedName name="totindemvac" localSheetId="8">#REF!</definedName>
    <definedName name="totindemvac" localSheetId="9">#REF!</definedName>
    <definedName name="totindemvac" localSheetId="10">#REF!</definedName>
    <definedName name="totindemvac" localSheetId="11">#REF!</definedName>
    <definedName name="totindemvac" localSheetId="12">#REF!</definedName>
    <definedName name="totindemvac" localSheetId="13">#REF!</definedName>
    <definedName name="totindemvac" localSheetId="14">#REF!</definedName>
    <definedName name="totindemvac" localSheetId="19">#REF!</definedName>
    <definedName name="totindemvac">#REF!</definedName>
    <definedName name="tranferencias" localSheetId="3">#REF!</definedName>
    <definedName name="tranferencias" localSheetId="4">#REF!</definedName>
    <definedName name="tranferencias" localSheetId="5">#REF!</definedName>
    <definedName name="tranferencias" localSheetId="6">#REF!</definedName>
    <definedName name="tranferencias" localSheetId="7">#REF!</definedName>
    <definedName name="tranferencias" localSheetId="8">#REF!</definedName>
    <definedName name="tranferencias" localSheetId="9">#REF!</definedName>
    <definedName name="tranferencias" localSheetId="10">#REF!</definedName>
    <definedName name="tranferencias" localSheetId="11">#REF!</definedName>
    <definedName name="tranferencias" localSheetId="12">#REF!</definedName>
    <definedName name="tranferencias" localSheetId="13">#REF!</definedName>
    <definedName name="tranferencias" localSheetId="14">#REF!</definedName>
    <definedName name="tranferencias" localSheetId="19">#REF!</definedName>
    <definedName name="tranferencias">#REF!</definedName>
    <definedName name="TRANSTOT00_">#REF!</definedName>
    <definedName name="TRANSTOT93_">#REF!</definedName>
    <definedName name="TRANSTOT94_">#REF!</definedName>
    <definedName name="TRANSTOT95_">#REF!</definedName>
    <definedName name="TRANSTOT96_">#REF!</definedName>
    <definedName name="TRANSTOT97_">#REF!</definedName>
    <definedName name="TRANSTOT98_">#REF!</definedName>
    <definedName name="TRANSTOT99_">#REF!</definedName>
    <definedName name="TRIM1">#REF!</definedName>
    <definedName name="TRIM2">#REF!</definedName>
    <definedName name="TRIM3">#REF!</definedName>
    <definedName name="TRIM4">#REF!</definedName>
    <definedName name="TSEP">#REF!</definedName>
    <definedName name="TT" hidden="1">{"PAGOS DOLARES",#N/A,FALSE,"informes"}</definedName>
    <definedName name="ttt" hidden="1">{"INGRESOS DOLARES",#N/A,FALSE,"informes"}</definedName>
    <definedName name="tyhjuopiwhsonjjy" hidden="1">{#N/A,#N/A,FALSE,"informes"}</definedName>
    <definedName name="uno" localSheetId="3">#REF!</definedName>
    <definedName name="uno" localSheetId="4">#REF!</definedName>
    <definedName name="uno" localSheetId="5">#REF!</definedName>
    <definedName name="uno" localSheetId="6">#REF!</definedName>
    <definedName name="uno" localSheetId="7">#REF!</definedName>
    <definedName name="uno" localSheetId="8">#REF!</definedName>
    <definedName name="uno" localSheetId="9">#REF!</definedName>
    <definedName name="uno" localSheetId="10">#REF!</definedName>
    <definedName name="uno" localSheetId="11">#REF!</definedName>
    <definedName name="uno" localSheetId="12">#REF!</definedName>
    <definedName name="uno" localSheetId="13">#REF!</definedName>
    <definedName name="uno" localSheetId="14">#REF!</definedName>
    <definedName name="uno" localSheetId="20">#REF!</definedName>
    <definedName name="uno" localSheetId="19">#REF!</definedName>
    <definedName name="uno">#REF!</definedName>
    <definedName name="usrg" hidden="1">{#N/A,#N/A,FALSE,"informes"}</definedName>
    <definedName name="uu" hidden="1">{"PAGOS DOLARES",#N/A,FALSE,"informes"}</definedName>
    <definedName name="uyuy" hidden="1">{"PAGOS DOLARES",#N/A,FALSE,"informes"}</definedName>
    <definedName name="v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3">#REF!</definedName>
    <definedName name="valor" localSheetId="4">#REF!</definedName>
    <definedName name="valor" localSheetId="5">#REF!</definedName>
    <definedName name="valor" localSheetId="6">#REF!</definedName>
    <definedName name="valor" localSheetId="7">#REF!</definedName>
    <definedName name="valor" localSheetId="8">#REF!</definedName>
    <definedName name="valor" localSheetId="9">#REF!</definedName>
    <definedName name="valor" localSheetId="10">#REF!</definedName>
    <definedName name="valor" localSheetId="11">#REF!</definedName>
    <definedName name="valor" localSheetId="12">#REF!</definedName>
    <definedName name="valor" localSheetId="13">#REF!</definedName>
    <definedName name="valor" localSheetId="14">#REF!</definedName>
    <definedName name="valor" localSheetId="20">#REF!</definedName>
    <definedName name="valor" localSheetId="19">#REF!</definedName>
    <definedName name="valor">#REF!</definedName>
    <definedName name="valorpuntoIng" localSheetId="3">#REF!</definedName>
    <definedName name="valorpuntoIng" localSheetId="4">#REF!</definedName>
    <definedName name="valorpuntoIng" localSheetId="5">#REF!</definedName>
    <definedName name="valorpuntoIng" localSheetId="6">#REF!</definedName>
    <definedName name="valorpuntoIng" localSheetId="7">#REF!</definedName>
    <definedName name="valorpuntoIng" localSheetId="8">#REF!</definedName>
    <definedName name="valorpuntoIng" localSheetId="9">#REF!</definedName>
    <definedName name="valorpuntoIng" localSheetId="10">#REF!</definedName>
    <definedName name="valorpuntoIng" localSheetId="11">#REF!</definedName>
    <definedName name="valorpuntoIng" localSheetId="12">#REF!</definedName>
    <definedName name="valorpuntoIng" localSheetId="13">#REF!</definedName>
    <definedName name="valorpuntoIng" localSheetId="14">#REF!</definedName>
    <definedName name="valorpuntoIng" localSheetId="20">#REF!</definedName>
    <definedName name="valorpuntoIng" localSheetId="19">#REF!</definedName>
    <definedName name="valorpuntoIng">#REF!</definedName>
    <definedName name="VARIACIONES" localSheetId="3">#REF!</definedName>
    <definedName name="VARIACIONES" localSheetId="4">#REF!</definedName>
    <definedName name="VARIACIONES" localSheetId="5">#REF!</definedName>
    <definedName name="VARIACIONES" localSheetId="6">#REF!</definedName>
    <definedName name="VARIACIONES" localSheetId="7">#REF!</definedName>
    <definedName name="VARIACIONES" localSheetId="8">#REF!</definedName>
    <definedName name="VARIACIONES" localSheetId="9">#REF!</definedName>
    <definedName name="VARIACIONES" localSheetId="10">#REF!</definedName>
    <definedName name="VARIACIONES" localSheetId="11">#REF!</definedName>
    <definedName name="VARIACIONES" localSheetId="12">#REF!</definedName>
    <definedName name="VARIACIONES" localSheetId="13">#REF!</definedName>
    <definedName name="VARIACIONES" localSheetId="14">#REF!</definedName>
    <definedName name="VARIACIONES" localSheetId="19">#REF!</definedName>
    <definedName name="VARIACIONES">#REF!</definedName>
    <definedName name="VARPIB00_">#REF!</definedName>
    <definedName name="VARPIB93_">#REF!</definedName>
    <definedName name="VARPIB94_">#REF!</definedName>
    <definedName name="VARPIB95_">#REF!</definedName>
    <definedName name="VARPIB96_">#REF!</definedName>
    <definedName name="VARPIB97_">#REF!</definedName>
    <definedName name="VARPIB98_">#REF!</definedName>
    <definedName name="VARPIB99_">#REF!</definedName>
    <definedName name="VIGENCIA">#REF!</definedName>
    <definedName name="Vigencia_1999" localSheetId="3">#REF!</definedName>
    <definedName name="Vigencia_1999" localSheetId="4">#REF!</definedName>
    <definedName name="Vigencia_1999" localSheetId="5">#REF!</definedName>
    <definedName name="Vigencia_1999" localSheetId="6">#REF!</definedName>
    <definedName name="Vigencia_1999" localSheetId="7">#REF!</definedName>
    <definedName name="Vigencia_1999" localSheetId="8">#REF!</definedName>
    <definedName name="Vigencia_1999" localSheetId="9">#REF!</definedName>
    <definedName name="Vigencia_1999" localSheetId="10">#REF!</definedName>
    <definedName name="Vigencia_1999" localSheetId="11">#REF!</definedName>
    <definedName name="Vigencia_1999" localSheetId="12">#REF!</definedName>
    <definedName name="Vigencia_1999" localSheetId="13">#REF!</definedName>
    <definedName name="Vigencia_1999" localSheetId="14">#REF!</definedName>
    <definedName name="Vigencia_1999" localSheetId="20">#REF!</definedName>
    <definedName name="Vigencia_1999" localSheetId="19">#REF!</definedName>
    <definedName name="Vigencia_1999">#REF!</definedName>
    <definedName name="Vigencia_2000" localSheetId="3">#REF!</definedName>
    <definedName name="Vigencia_2000" localSheetId="4">#REF!</definedName>
    <definedName name="Vigencia_2000" localSheetId="5">#REF!</definedName>
    <definedName name="Vigencia_2000" localSheetId="6">#REF!</definedName>
    <definedName name="Vigencia_2000" localSheetId="7">#REF!</definedName>
    <definedName name="Vigencia_2000" localSheetId="8">#REF!</definedName>
    <definedName name="Vigencia_2000" localSheetId="9">#REF!</definedName>
    <definedName name="Vigencia_2000" localSheetId="10">#REF!</definedName>
    <definedName name="Vigencia_2000" localSheetId="11">#REF!</definedName>
    <definedName name="Vigencia_2000" localSheetId="12">#REF!</definedName>
    <definedName name="Vigencia_2000" localSheetId="13">#REF!</definedName>
    <definedName name="Vigencia_2000" localSheetId="14">#REF!</definedName>
    <definedName name="Vigencia_2000" localSheetId="20">#REF!</definedName>
    <definedName name="Vigencia_2000" localSheetId="19">#REF!</definedName>
    <definedName name="Vigencia_2000">#REF!</definedName>
    <definedName name="Vigencia_2001" localSheetId="3">#REF!</definedName>
    <definedName name="Vigencia_2001" localSheetId="4">#REF!</definedName>
    <definedName name="Vigencia_2001" localSheetId="5">#REF!</definedName>
    <definedName name="Vigencia_2001" localSheetId="6">#REF!</definedName>
    <definedName name="Vigencia_2001" localSheetId="7">#REF!</definedName>
    <definedName name="Vigencia_2001" localSheetId="8">#REF!</definedName>
    <definedName name="Vigencia_2001" localSheetId="9">#REF!</definedName>
    <definedName name="Vigencia_2001" localSheetId="10">#REF!</definedName>
    <definedName name="Vigencia_2001" localSheetId="11">#REF!</definedName>
    <definedName name="Vigencia_2001" localSheetId="12">#REF!</definedName>
    <definedName name="Vigencia_2001" localSheetId="13">#REF!</definedName>
    <definedName name="Vigencia_2001" localSheetId="14">#REF!</definedName>
    <definedName name="Vigencia_2001" localSheetId="20">#REF!</definedName>
    <definedName name="Vigencia_2001" localSheetId="19">#REF!</definedName>
    <definedName name="Vigencia_2001">#REF!</definedName>
    <definedName name="Vigencia_2002" localSheetId="3">#REF!</definedName>
    <definedName name="Vigencia_2002" localSheetId="4">#REF!</definedName>
    <definedName name="Vigencia_2002" localSheetId="5">#REF!</definedName>
    <definedName name="Vigencia_2002" localSheetId="6">#REF!</definedName>
    <definedName name="Vigencia_2002" localSheetId="7">#REF!</definedName>
    <definedName name="Vigencia_2002" localSheetId="8">#REF!</definedName>
    <definedName name="Vigencia_2002" localSheetId="9">#REF!</definedName>
    <definedName name="Vigencia_2002" localSheetId="10">#REF!</definedName>
    <definedName name="Vigencia_2002" localSheetId="11">#REF!</definedName>
    <definedName name="Vigencia_2002" localSheetId="12">#REF!</definedName>
    <definedName name="Vigencia_2002" localSheetId="13">#REF!</definedName>
    <definedName name="Vigencia_2002" localSheetId="14">#REF!</definedName>
    <definedName name="Vigencia_2002" localSheetId="19">#REF!</definedName>
    <definedName name="Vigencia_2002">#REF!</definedName>
    <definedName name="vknmryspo" hidden="1">{#N/A,#N/A,FALSE,"informes"}</definedName>
    <definedName name="VKNRSKNLRSJYÑKLNHJ" hidden="1">{"PAGOS DOLARES",#N/A,FALSE,"informes"}</definedName>
    <definedName name="wrn.eaab." localSheetId="20" hidden="1">{"eaab",#N/A,FALSE,"EAAB"}</definedName>
    <definedName name="wrn.eaab." localSheetId="19" hidden="1">{"eaab",#N/A,FALSE,"EAAB"}</definedName>
    <definedName name="wrn.eaab." hidden="1">{"eaab",#N/A,FALSE,"EAAB"}</definedName>
    <definedName name="wrn.emca." localSheetId="20" hidden="1">{"emca",#N/A,FALSE,"EMCA"}</definedName>
    <definedName name="wrn.emca." localSheetId="19" hidden="1">{"emca",#N/A,FALSE,"EMCA"}</definedName>
    <definedName name="wrn.emca." hidden="1">{"emca",#N/A,FALSE,"EMCA"}</definedName>
    <definedName name="wrn.epma." localSheetId="20" hidden="1">{"epma",#N/A,FALSE,"EPMA"}</definedName>
    <definedName name="wrn.epma." localSheetId="19" hidden="1">{"epma",#N/A,FALSE,"EPMA"}</definedName>
    <definedName name="wrn.epma." hidden="1">{"epma",#N/A,FALSE,"EPMA"}</definedName>
    <definedName name="wrn.INGRESOS._.DOLARES." hidden="1">{"INGRESOS DOLARES",#N/A,FALSE,"informes"}</definedName>
    <definedName name="wrn.INGRESOS._.PESOS." hidden="1">{#N/A,#N/A,FALSE,"informes"}</definedName>
    <definedName name="wrn.PAGOS._.DOLARES." hidden="1">{"PAGOS DOLARES",#N/A,FALSE,"informes"}</definedName>
    <definedName name="wrn.PAGOS._.PESOS." hidden="1">{#N/A,#N/A,FALSE,"informes"}</definedName>
    <definedName name="wrn.TODOS." localSheetId="20" hidden="1">{"trimestre",#N/A,FALSE,"TRIMESTRE";"empresa",#N/A,FALSE,"xEMPRESA";"eaab",#N/A,FALSE,"EAAB";"epma",#N/A,FALSE,"EPMA";"emca",#N/A,FALSE,"EMCA"}</definedName>
    <definedName name="wrn.TODOS." localSheetId="19" hidden="1">{"trimestre",#N/A,FALSE,"TRIMESTRE";"empresa",#N/A,FALSE,"xEMPRESA";"eaab",#N/A,FALSE,"EAAB";"epma",#N/A,FALSE,"EPMA";"emca",#N/A,FALSE,"EMCA"}</definedName>
    <definedName name="wrn.TODOS." hidden="1">{"trimestre",#N/A,FALSE,"TRIMESTRE";"empresa",#N/A,FALSE,"xEMPRESA";"eaab",#N/A,FALSE,"EAAB";"epma",#N/A,FALSE,"EPMA";"emca",#N/A,FALSE,"EMCA"}</definedName>
    <definedName name="wrn.trimestre." localSheetId="20" hidden="1">{"trimestre",#N/A,FALSE,"TRIMESTRE"}</definedName>
    <definedName name="wrn.trimestre." localSheetId="19" hidden="1">{"trimestre",#N/A,FALSE,"TRIMESTRE"}</definedName>
    <definedName name="wrn.trimestre." hidden="1">{"trimestre",#N/A,FALSE,"TRIMESTRE"}</definedName>
    <definedName name="wrn.xempresa." localSheetId="20" hidden="1">{"empresa",#N/A,FALSE,"xEMPRESA"}</definedName>
    <definedName name="wrn.xempresa." localSheetId="19" hidden="1">{"empresa",#N/A,FALSE,"xEMPRESA"}</definedName>
    <definedName name="wrn.xempresa." hidden="1">{"empresa",#N/A,FALSE,"xEMPRESA"}</definedName>
    <definedName name="wvu.ComparEneMar9697." localSheetId="20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localSheetId="19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localSheetId="20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localSheetId="19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localSheetId="20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localSheetId="19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localSheetId="20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localSheetId="19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localSheetId="20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localSheetId="19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localSheetId="20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localSheetId="19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XXX" hidden="1">{"epma",#N/A,FALSE,"EPMA"}</definedName>
    <definedName name="xxxx">#REF!</definedName>
    <definedName name="yjwi4ojonpiyjioha" hidden="1">{#N/A,#N/A,FALSE,"informes"}</definedName>
    <definedName name="yy">#REF!</definedName>
    <definedName name="yyii">#REF!</definedName>
    <definedName name="Z" localSheetId="3">#REF!</definedName>
    <definedName name="Z" localSheetId="4">#REF!</definedName>
    <definedName name="Z" localSheetId="5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0">#REF!</definedName>
    <definedName name="Z" localSheetId="11">#REF!</definedName>
    <definedName name="Z" localSheetId="12">#REF!</definedName>
    <definedName name="Z" localSheetId="13">#REF!</definedName>
    <definedName name="Z" localSheetId="14">#REF!</definedName>
    <definedName name="Z" localSheetId="19">#REF!</definedName>
    <definedName name="Z">#REF!</definedName>
    <definedName name="Z_91E95AE5_DCC2_11D0_8DF1_00805F2A002D_.wvu.Cols" hidden="1">#REF!,#REF!</definedName>
    <definedName name="Z_91E95AE6_DCC2_11D0_8DF1_00805F2A002D_.wvu.Cols" hidden="1">#REF!,#REF!</definedName>
    <definedName name="Z_91E95AE6_DCC2_11D0_8DF1_00805F2A002D_.wvu.Rows" localSheetId="3" hidden="1">#REF!,#REF!</definedName>
    <definedName name="Z_91E95AE6_DCC2_11D0_8DF1_00805F2A002D_.wvu.Rows" localSheetId="4" hidden="1">#REF!,#REF!</definedName>
    <definedName name="Z_91E95AE6_DCC2_11D0_8DF1_00805F2A002D_.wvu.Rows" localSheetId="5" hidden="1">#REF!,#REF!</definedName>
    <definedName name="Z_91E95AE6_DCC2_11D0_8DF1_00805F2A002D_.wvu.Rows" localSheetId="6" hidden="1">#REF!,#REF!</definedName>
    <definedName name="Z_91E95AE6_DCC2_11D0_8DF1_00805F2A002D_.wvu.Rows" localSheetId="7" hidden="1">#REF!,#REF!</definedName>
    <definedName name="Z_91E95AE6_DCC2_11D0_8DF1_00805F2A002D_.wvu.Rows" localSheetId="8" hidden="1">#REF!,#REF!</definedName>
    <definedName name="Z_91E95AE6_DCC2_11D0_8DF1_00805F2A002D_.wvu.Rows" localSheetId="9" hidden="1">#REF!,#REF!</definedName>
    <definedName name="Z_91E95AE6_DCC2_11D0_8DF1_00805F2A002D_.wvu.Rows" localSheetId="10" hidden="1">#REF!,#REF!</definedName>
    <definedName name="Z_91E95AE6_DCC2_11D0_8DF1_00805F2A002D_.wvu.Rows" localSheetId="11" hidden="1">#REF!,#REF!</definedName>
    <definedName name="Z_91E95AE6_DCC2_11D0_8DF1_00805F2A002D_.wvu.Rows" localSheetId="12" hidden="1">#REF!,#REF!</definedName>
    <definedName name="Z_91E95AE6_DCC2_11D0_8DF1_00805F2A002D_.wvu.Rows" localSheetId="13" hidden="1">#REF!,#REF!</definedName>
    <definedName name="Z_91E95AE6_DCC2_11D0_8DF1_00805F2A002D_.wvu.Rows" localSheetId="14" hidden="1">#REF!,#REF!</definedName>
    <definedName name="Z_91E95AE6_DCC2_11D0_8DF1_00805F2A002D_.wvu.Rows" localSheetId="20" hidden="1">#REF!,#REF!</definedName>
    <definedName name="Z_91E95AE6_DCC2_11D0_8DF1_00805F2A002D_.wvu.Rows" localSheetId="19" hidden="1">#REF!,#REF!</definedName>
    <definedName name="Z_91E95AE6_DCC2_11D0_8DF1_00805F2A002D_.wvu.Rows" hidden="1">#REF!,#REF!</definedName>
    <definedName name="Z_91E95AE7_DCC2_11D0_8DF1_00805F2A002D_.wvu.Cols" hidden="1">#REF!,#REF!,#REF!,#REF!,#REF!,#REF!,#REF!,#REF!</definedName>
    <definedName name="Z_91E95AE8_DCC2_11D0_8DF1_00805F2A002D_.wvu.Cols" hidden="1">#REF!,#REF!,#REF!,#REF!,#REF!</definedName>
    <definedName name="Z_91E95AE9_DCC2_11D0_8DF1_00805F2A002D_.wvu.Cols" hidden="1">#REF!,#REF!,#REF!,#REF!,#REF!,#REF!</definedName>
    <definedName name="Z_91E95AEB_DCC2_11D0_8DF1_00805F2A002D_.wvu.Cols" hidden="1">#REF!,#REF!</definedName>
    <definedName name="Z_91E95AEC_DCC2_11D0_8DF1_00805F2A002D_.wvu.Cols" hidden="1">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8" i="23" l="1"/>
  <c r="AA175" i="23" s="1"/>
  <c r="P175" i="23"/>
  <c r="Q175" i="23"/>
  <c r="R175" i="23"/>
  <c r="S175" i="23"/>
  <c r="T175" i="23"/>
  <c r="U175" i="23"/>
  <c r="V175" i="23"/>
  <c r="W175" i="23"/>
  <c r="Y175" i="23"/>
  <c r="AA4" i="22"/>
  <c r="AA7" i="22"/>
  <c r="AA3" i="18"/>
  <c r="B57" i="34"/>
  <c r="AB54" i="27"/>
  <c r="AB53" i="27"/>
  <c r="AB52" i="27"/>
  <c r="AB51" i="27"/>
  <c r="AB50" i="27"/>
  <c r="AB49" i="27"/>
  <c r="AB48" i="27"/>
  <c r="AB47" i="27"/>
  <c r="AB46" i="27"/>
  <c r="AB45" i="27"/>
  <c r="AB44" i="27"/>
  <c r="AB43" i="27"/>
  <c r="AB42" i="27"/>
  <c r="AB41" i="27"/>
  <c r="AB40" i="27"/>
  <c r="AB39" i="27"/>
  <c r="AB38" i="27"/>
  <c r="AB37" i="27"/>
  <c r="AB36" i="27"/>
  <c r="AB35" i="27"/>
  <c r="AB34" i="27"/>
  <c r="AB33" i="27"/>
  <c r="AB32" i="27"/>
  <c r="AB31" i="27"/>
  <c r="AB30" i="27"/>
  <c r="AB29" i="27"/>
  <c r="AB28" i="27"/>
  <c r="AB27" i="27"/>
  <c r="AB26" i="27"/>
  <c r="AB25" i="27"/>
  <c r="AB24" i="27"/>
  <c r="AB23" i="27"/>
  <c r="AB22" i="27"/>
  <c r="AB21" i="27"/>
  <c r="AB20" i="27"/>
  <c r="AB19" i="27"/>
  <c r="AB18" i="27"/>
  <c r="AB17" i="27"/>
  <c r="AB16" i="27"/>
  <c r="AB15" i="27"/>
  <c r="AB14" i="27"/>
  <c r="AB13" i="27"/>
  <c r="AB12" i="27"/>
  <c r="AB11" i="27"/>
  <c r="AB10" i="27"/>
  <c r="AB9" i="27"/>
  <c r="AB8" i="27"/>
  <c r="B12" i="35"/>
  <c r="AB9" i="26"/>
  <c r="AB8" i="26"/>
  <c r="B79" i="33"/>
  <c r="AB76" i="37"/>
  <c r="AB75" i="37"/>
  <c r="AB74" i="37"/>
  <c r="AB73" i="37"/>
  <c r="AB72" i="37"/>
  <c r="AB71" i="37"/>
  <c r="AB70" i="37"/>
  <c r="AB69" i="37"/>
  <c r="AB68" i="37"/>
  <c r="AB67" i="37"/>
  <c r="AB66" i="37"/>
  <c r="AB65" i="37"/>
  <c r="AB64" i="37"/>
  <c r="AB63" i="37"/>
  <c r="AB62" i="37"/>
  <c r="AB61" i="37"/>
  <c r="AB60" i="37"/>
  <c r="AB59" i="37"/>
  <c r="AB58" i="37"/>
  <c r="AB57" i="37"/>
  <c r="AB56" i="37"/>
  <c r="AB55" i="37"/>
  <c r="AB54" i="37"/>
  <c r="AB53" i="37"/>
  <c r="AB52" i="37"/>
  <c r="AB51" i="37"/>
  <c r="AB50" i="37"/>
  <c r="AB49" i="37"/>
  <c r="AB48" i="37"/>
  <c r="AB47" i="37"/>
  <c r="AB46" i="37"/>
  <c r="AB45" i="37"/>
  <c r="AB44" i="37"/>
  <c r="AB43" i="37"/>
  <c r="AB42" i="37"/>
  <c r="AB41" i="37"/>
  <c r="AB40" i="37"/>
  <c r="AB39" i="37"/>
  <c r="AB38" i="37"/>
  <c r="AB37" i="37"/>
  <c r="AB36" i="37"/>
  <c r="AB35" i="37"/>
  <c r="AB34" i="37"/>
  <c r="AB33" i="37"/>
  <c r="AB32" i="37"/>
  <c r="AB31" i="37"/>
  <c r="AB30" i="37"/>
  <c r="AB29" i="37"/>
  <c r="AB28" i="37"/>
  <c r="AB27" i="37"/>
  <c r="AB26" i="37"/>
  <c r="AB25" i="37"/>
  <c r="AB24" i="37"/>
  <c r="AB23" i="37"/>
  <c r="AB22" i="37"/>
  <c r="AB21" i="37"/>
  <c r="AB20" i="37"/>
  <c r="AB19" i="37"/>
  <c r="AB18" i="37"/>
  <c r="AB17" i="37"/>
  <c r="AB16" i="37"/>
  <c r="AB15" i="37"/>
  <c r="AB14" i="37"/>
  <c r="AB13" i="37"/>
  <c r="AB12" i="37"/>
  <c r="AB11" i="37"/>
  <c r="AB10" i="37"/>
  <c r="AB9" i="37"/>
  <c r="AB8" i="37"/>
  <c r="AB18" i="25"/>
  <c r="AB17" i="25"/>
  <c r="AB16" i="25"/>
  <c r="AB15" i="25"/>
  <c r="AB14" i="25"/>
  <c r="AB13" i="25"/>
  <c r="AB12" i="25"/>
  <c r="AB11" i="25"/>
  <c r="AB10" i="25"/>
  <c r="AB9" i="25"/>
  <c r="AB8" i="25"/>
  <c r="AB40" i="24"/>
  <c r="AB39" i="24"/>
  <c r="AB38" i="24"/>
  <c r="AB37" i="24"/>
  <c r="AB36" i="24"/>
  <c r="AB35" i="24"/>
  <c r="AB34" i="24"/>
  <c r="AB33" i="24"/>
  <c r="AB32" i="24"/>
  <c r="AB31" i="24"/>
  <c r="AB30" i="24"/>
  <c r="AB29" i="24"/>
  <c r="AB28" i="24"/>
  <c r="AB27" i="24"/>
  <c r="AB26" i="24"/>
  <c r="AB25" i="24"/>
  <c r="AB24" i="24"/>
  <c r="AB23" i="24"/>
  <c r="AB22" i="24"/>
  <c r="AB21" i="24"/>
  <c r="AB20" i="24"/>
  <c r="AB19" i="24"/>
  <c r="AB18" i="24"/>
  <c r="AB17" i="24"/>
  <c r="AB16" i="24"/>
  <c r="AB15" i="24"/>
  <c r="AB14" i="24"/>
  <c r="AB13" i="24"/>
  <c r="AB12" i="24"/>
  <c r="AB11" i="24"/>
  <c r="AB10" i="24"/>
  <c r="AB9" i="24"/>
  <c r="AB8" i="24"/>
  <c r="AA13" i="29"/>
  <c r="AB17" i="3"/>
  <c r="AB16" i="3"/>
  <c r="AB15" i="3"/>
  <c r="AB14" i="3"/>
  <c r="AB12" i="3"/>
  <c r="AB11" i="3"/>
  <c r="AA6" i="22" s="1"/>
  <c r="AB10" i="3"/>
  <c r="AA5" i="22" s="1"/>
  <c r="AB9" i="3"/>
  <c r="B179" i="2"/>
  <c r="Z42" i="23"/>
  <c r="Z161" i="23"/>
  <c r="Z147" i="23"/>
  <c r="Z132" i="23"/>
  <c r="Z128" i="23" s="1"/>
  <c r="X147" i="23"/>
  <c r="X127" i="23" s="1"/>
  <c r="X175" i="23" s="1"/>
  <c r="AB77" i="37" l="1"/>
  <c r="AB10" i="26"/>
  <c r="AB19" i="25"/>
  <c r="AB55" i="27"/>
  <c r="AB13" i="3"/>
  <c r="AA5" i="18" s="1"/>
  <c r="AB8" i="3"/>
  <c r="Z127" i="23"/>
  <c r="Z175" i="23" s="1"/>
  <c r="Q77" i="33"/>
  <c r="P77" i="33"/>
  <c r="O77" i="33"/>
  <c r="N77" i="33"/>
  <c r="M77" i="33"/>
  <c r="L77" i="33"/>
  <c r="K77" i="33"/>
  <c r="J77" i="33"/>
  <c r="I77" i="33"/>
  <c r="H77" i="33"/>
  <c r="G77" i="33"/>
  <c r="F77" i="33"/>
  <c r="E77" i="33"/>
  <c r="D77" i="33"/>
  <c r="C77" i="33"/>
  <c r="N10" i="35"/>
  <c r="M10" i="35"/>
  <c r="L10" i="35"/>
  <c r="B79" i="37"/>
  <c r="B78" i="37"/>
  <c r="AA76" i="37"/>
  <c r="Z76" i="37"/>
  <c r="Y76" i="37"/>
  <c r="X76" i="37"/>
  <c r="W76" i="37"/>
  <c r="V76" i="37"/>
  <c r="U76" i="37"/>
  <c r="T76" i="37"/>
  <c r="S76" i="37"/>
  <c r="R76" i="37"/>
  <c r="Q76" i="37"/>
  <c r="P76" i="37"/>
  <c r="O76" i="37"/>
  <c r="N76" i="37"/>
  <c r="M76" i="37"/>
  <c r="L76" i="37"/>
  <c r="K76" i="37"/>
  <c r="J76" i="37"/>
  <c r="I76" i="37"/>
  <c r="H76" i="37"/>
  <c r="G76" i="37"/>
  <c r="F76" i="37"/>
  <c r="E76" i="37"/>
  <c r="D76" i="37"/>
  <c r="C76" i="37"/>
  <c r="AA75" i="37"/>
  <c r="Z75" i="37"/>
  <c r="Y75" i="37"/>
  <c r="X75" i="37"/>
  <c r="W75" i="37"/>
  <c r="V75" i="37"/>
  <c r="U75" i="37"/>
  <c r="T75" i="37"/>
  <c r="S75" i="37"/>
  <c r="R75" i="37"/>
  <c r="Q75" i="37"/>
  <c r="P75" i="37"/>
  <c r="O75" i="37"/>
  <c r="N75" i="37"/>
  <c r="M75" i="37"/>
  <c r="L75" i="37"/>
  <c r="K75" i="37"/>
  <c r="J75" i="37"/>
  <c r="I75" i="37"/>
  <c r="H75" i="37"/>
  <c r="G75" i="37"/>
  <c r="F75" i="37"/>
  <c r="E75" i="37"/>
  <c r="D75" i="37"/>
  <c r="C75" i="37"/>
  <c r="AA74" i="37"/>
  <c r="Z74" i="37"/>
  <c r="Y74" i="37"/>
  <c r="X74" i="37"/>
  <c r="W74" i="37"/>
  <c r="V74" i="37"/>
  <c r="U74" i="37"/>
  <c r="T74" i="37"/>
  <c r="S74" i="37"/>
  <c r="R74" i="37"/>
  <c r="Q74" i="37"/>
  <c r="P74" i="37"/>
  <c r="O74" i="37"/>
  <c r="N74" i="37"/>
  <c r="M74" i="37"/>
  <c r="L74" i="37"/>
  <c r="K74" i="37"/>
  <c r="J74" i="37"/>
  <c r="I74" i="37"/>
  <c r="H74" i="37"/>
  <c r="G74" i="37"/>
  <c r="F74" i="37"/>
  <c r="E74" i="37"/>
  <c r="D74" i="37"/>
  <c r="C74" i="37"/>
  <c r="AA73" i="37"/>
  <c r="Z73" i="37"/>
  <c r="Y73" i="37"/>
  <c r="X73" i="37"/>
  <c r="W73" i="37"/>
  <c r="V73" i="37"/>
  <c r="U73" i="37"/>
  <c r="T73" i="37"/>
  <c r="S73" i="37"/>
  <c r="R73" i="37"/>
  <c r="Q73" i="37"/>
  <c r="P73" i="37"/>
  <c r="O73" i="37"/>
  <c r="N73" i="37"/>
  <c r="M73" i="37"/>
  <c r="L73" i="37"/>
  <c r="K73" i="37"/>
  <c r="J73" i="37"/>
  <c r="I73" i="37"/>
  <c r="H73" i="37"/>
  <c r="G73" i="37"/>
  <c r="F73" i="37"/>
  <c r="E73" i="37"/>
  <c r="D73" i="37"/>
  <c r="C73" i="37"/>
  <c r="AA72" i="37"/>
  <c r="Z72" i="37"/>
  <c r="Y72" i="37"/>
  <c r="X72" i="37"/>
  <c r="W72" i="37"/>
  <c r="V72" i="37"/>
  <c r="U72" i="37"/>
  <c r="T72" i="37"/>
  <c r="S72" i="37"/>
  <c r="R72" i="37"/>
  <c r="Q72" i="37"/>
  <c r="P72" i="37"/>
  <c r="O72" i="37"/>
  <c r="N72" i="37"/>
  <c r="M72" i="37"/>
  <c r="L72" i="37"/>
  <c r="K72" i="37"/>
  <c r="J72" i="37"/>
  <c r="I72" i="37"/>
  <c r="H72" i="37"/>
  <c r="G72" i="37"/>
  <c r="F72" i="37"/>
  <c r="E72" i="37"/>
  <c r="D72" i="37"/>
  <c r="C72" i="37"/>
  <c r="AA71" i="37"/>
  <c r="Z71" i="37"/>
  <c r="Y71" i="37"/>
  <c r="X71" i="37"/>
  <c r="W71" i="37"/>
  <c r="V71" i="37"/>
  <c r="U71" i="37"/>
  <c r="T71" i="37"/>
  <c r="S71" i="37"/>
  <c r="R71" i="37"/>
  <c r="Q71" i="37"/>
  <c r="P71" i="37"/>
  <c r="O71" i="37"/>
  <c r="N71" i="37"/>
  <c r="M71" i="37"/>
  <c r="L71" i="37"/>
  <c r="K71" i="37"/>
  <c r="J71" i="37"/>
  <c r="I71" i="37"/>
  <c r="H71" i="37"/>
  <c r="G71" i="37"/>
  <c r="F71" i="37"/>
  <c r="E71" i="37"/>
  <c r="D71" i="37"/>
  <c r="C71" i="37"/>
  <c r="AA70" i="37"/>
  <c r="Z70" i="37"/>
  <c r="Y70" i="37"/>
  <c r="X70" i="37"/>
  <c r="W70" i="37"/>
  <c r="V70" i="37"/>
  <c r="U70" i="37"/>
  <c r="T70" i="37"/>
  <c r="S70" i="37"/>
  <c r="R70" i="37"/>
  <c r="Q70" i="37"/>
  <c r="P70" i="37"/>
  <c r="O70" i="37"/>
  <c r="N70" i="37"/>
  <c r="M70" i="37"/>
  <c r="L70" i="37"/>
  <c r="K70" i="37"/>
  <c r="J70" i="37"/>
  <c r="I70" i="37"/>
  <c r="H70" i="37"/>
  <c r="G70" i="37"/>
  <c r="F70" i="37"/>
  <c r="E70" i="37"/>
  <c r="D70" i="37"/>
  <c r="C70" i="37"/>
  <c r="AA69" i="37"/>
  <c r="Z69" i="37"/>
  <c r="Y69" i="37"/>
  <c r="X69" i="37"/>
  <c r="W69" i="37"/>
  <c r="V69" i="37"/>
  <c r="U69" i="37"/>
  <c r="T69" i="37"/>
  <c r="S69" i="37"/>
  <c r="R69" i="37"/>
  <c r="Q69" i="37"/>
  <c r="P69" i="37"/>
  <c r="O69" i="37"/>
  <c r="N69" i="37"/>
  <c r="M69" i="37"/>
  <c r="L69" i="37"/>
  <c r="K69" i="37"/>
  <c r="J69" i="37"/>
  <c r="I69" i="37"/>
  <c r="H69" i="37"/>
  <c r="G69" i="37"/>
  <c r="F69" i="37"/>
  <c r="E69" i="37"/>
  <c r="D69" i="37"/>
  <c r="C69" i="37"/>
  <c r="AA68" i="37"/>
  <c r="Z68" i="37"/>
  <c r="Y68" i="37"/>
  <c r="X68" i="37"/>
  <c r="W68" i="37"/>
  <c r="V68" i="37"/>
  <c r="U68" i="37"/>
  <c r="T68" i="37"/>
  <c r="S68" i="37"/>
  <c r="R68" i="37"/>
  <c r="Q68" i="37"/>
  <c r="P68" i="37"/>
  <c r="O68" i="37"/>
  <c r="N68" i="37"/>
  <c r="M68" i="37"/>
  <c r="L68" i="37"/>
  <c r="K68" i="37"/>
  <c r="J68" i="37"/>
  <c r="I68" i="37"/>
  <c r="H68" i="37"/>
  <c r="G68" i="37"/>
  <c r="F68" i="37"/>
  <c r="E68" i="37"/>
  <c r="D68" i="37"/>
  <c r="C68" i="37"/>
  <c r="AA67" i="37"/>
  <c r="Z67" i="37"/>
  <c r="Y67" i="37"/>
  <c r="X67" i="37"/>
  <c r="W67" i="37"/>
  <c r="V67" i="37"/>
  <c r="U67" i="37"/>
  <c r="T67" i="37"/>
  <c r="S67" i="37"/>
  <c r="R67" i="37"/>
  <c r="Q67" i="37"/>
  <c r="P67" i="37"/>
  <c r="O67" i="37"/>
  <c r="N67" i="37"/>
  <c r="M67" i="37"/>
  <c r="L67" i="37"/>
  <c r="K67" i="37"/>
  <c r="J67" i="37"/>
  <c r="I67" i="37"/>
  <c r="H67" i="37"/>
  <c r="G67" i="37"/>
  <c r="F67" i="37"/>
  <c r="E67" i="37"/>
  <c r="D67" i="37"/>
  <c r="C67" i="37"/>
  <c r="AA66" i="37"/>
  <c r="Z66" i="37"/>
  <c r="Y66" i="37"/>
  <c r="X66" i="37"/>
  <c r="W66" i="37"/>
  <c r="V66" i="37"/>
  <c r="U66" i="37"/>
  <c r="T66" i="37"/>
  <c r="S66" i="37"/>
  <c r="R66" i="37"/>
  <c r="Q66" i="37"/>
  <c r="P66" i="37"/>
  <c r="O66" i="37"/>
  <c r="N66" i="37"/>
  <c r="M66" i="37"/>
  <c r="L66" i="37"/>
  <c r="K66" i="37"/>
  <c r="J66" i="37"/>
  <c r="I66" i="37"/>
  <c r="H66" i="37"/>
  <c r="G66" i="37"/>
  <c r="F66" i="37"/>
  <c r="E66" i="37"/>
  <c r="D66" i="37"/>
  <c r="C66" i="37"/>
  <c r="AA65" i="37"/>
  <c r="Z65" i="37"/>
  <c r="Y65" i="37"/>
  <c r="X65" i="37"/>
  <c r="W65" i="37"/>
  <c r="V65" i="37"/>
  <c r="U65" i="37"/>
  <c r="T65" i="37"/>
  <c r="S65" i="37"/>
  <c r="R65" i="37"/>
  <c r="Q65" i="37"/>
  <c r="P65" i="37"/>
  <c r="O65" i="37"/>
  <c r="N65" i="37"/>
  <c r="M65" i="37"/>
  <c r="L65" i="37"/>
  <c r="K65" i="37"/>
  <c r="J65" i="37"/>
  <c r="I65" i="37"/>
  <c r="H65" i="37"/>
  <c r="G65" i="37"/>
  <c r="F65" i="37"/>
  <c r="E65" i="37"/>
  <c r="D65" i="37"/>
  <c r="C65" i="37"/>
  <c r="AA64" i="37"/>
  <c r="Z64" i="37"/>
  <c r="Y64" i="37"/>
  <c r="X64" i="37"/>
  <c r="W64" i="37"/>
  <c r="V64" i="37"/>
  <c r="U64" i="37"/>
  <c r="T64" i="37"/>
  <c r="S64" i="37"/>
  <c r="R64" i="37"/>
  <c r="Q64" i="37"/>
  <c r="P64" i="37"/>
  <c r="O64" i="37"/>
  <c r="N64" i="37"/>
  <c r="M64" i="37"/>
  <c r="L64" i="37"/>
  <c r="K64" i="37"/>
  <c r="J64" i="37"/>
  <c r="I64" i="37"/>
  <c r="H64" i="37"/>
  <c r="G64" i="37"/>
  <c r="F64" i="37"/>
  <c r="E64" i="37"/>
  <c r="D64" i="37"/>
  <c r="C64" i="37"/>
  <c r="AA63" i="37"/>
  <c r="Z63" i="37"/>
  <c r="Y63" i="37"/>
  <c r="X63" i="37"/>
  <c r="W63" i="37"/>
  <c r="V63" i="37"/>
  <c r="U63" i="37"/>
  <c r="T63" i="37"/>
  <c r="S63" i="37"/>
  <c r="R63" i="37"/>
  <c r="Q63" i="37"/>
  <c r="P63" i="37"/>
  <c r="O63" i="37"/>
  <c r="N63" i="37"/>
  <c r="M63" i="37"/>
  <c r="L63" i="37"/>
  <c r="K63" i="37"/>
  <c r="J63" i="37"/>
  <c r="I63" i="37"/>
  <c r="H63" i="37"/>
  <c r="G63" i="37"/>
  <c r="F63" i="37"/>
  <c r="E63" i="37"/>
  <c r="D63" i="37"/>
  <c r="C63" i="37"/>
  <c r="AA62" i="37"/>
  <c r="Z62" i="37"/>
  <c r="Y62" i="37"/>
  <c r="X62" i="37"/>
  <c r="W62" i="37"/>
  <c r="V62" i="37"/>
  <c r="U62" i="37"/>
  <c r="T62" i="37"/>
  <c r="S62" i="37"/>
  <c r="R62" i="37"/>
  <c r="Q62" i="37"/>
  <c r="P62" i="37"/>
  <c r="O62" i="37"/>
  <c r="N62" i="37"/>
  <c r="M62" i="37"/>
  <c r="L62" i="37"/>
  <c r="K62" i="37"/>
  <c r="J62" i="37"/>
  <c r="I62" i="37"/>
  <c r="H62" i="37"/>
  <c r="G62" i="37"/>
  <c r="F62" i="37"/>
  <c r="E62" i="37"/>
  <c r="D62" i="37"/>
  <c r="C62" i="37"/>
  <c r="AA61" i="37"/>
  <c r="Z61" i="37"/>
  <c r="Y61" i="37"/>
  <c r="X61" i="37"/>
  <c r="W61" i="37"/>
  <c r="V61" i="37"/>
  <c r="U61" i="37"/>
  <c r="T61" i="37"/>
  <c r="S61" i="37"/>
  <c r="R61" i="37"/>
  <c r="Q61" i="37"/>
  <c r="P61" i="37"/>
  <c r="O61" i="37"/>
  <c r="N61" i="37"/>
  <c r="M61" i="37"/>
  <c r="L61" i="37"/>
  <c r="K61" i="37"/>
  <c r="J61" i="37"/>
  <c r="I61" i="37"/>
  <c r="H61" i="37"/>
  <c r="G61" i="37"/>
  <c r="F61" i="37"/>
  <c r="E61" i="37"/>
  <c r="D61" i="37"/>
  <c r="C61" i="37"/>
  <c r="AA60" i="37"/>
  <c r="Z60" i="37"/>
  <c r="Y60" i="37"/>
  <c r="X60" i="37"/>
  <c r="W60" i="37"/>
  <c r="V60" i="37"/>
  <c r="U60" i="37"/>
  <c r="T60" i="37"/>
  <c r="S60" i="37"/>
  <c r="R60" i="37"/>
  <c r="Q60" i="37"/>
  <c r="P60" i="37"/>
  <c r="O60" i="37"/>
  <c r="N60" i="37"/>
  <c r="M60" i="37"/>
  <c r="L60" i="37"/>
  <c r="K60" i="37"/>
  <c r="J60" i="37"/>
  <c r="I60" i="37"/>
  <c r="H60" i="37"/>
  <c r="G60" i="37"/>
  <c r="F60" i="37"/>
  <c r="E60" i="37"/>
  <c r="D60" i="37"/>
  <c r="C60" i="37"/>
  <c r="AA59" i="37"/>
  <c r="Z59" i="37"/>
  <c r="Y59" i="37"/>
  <c r="X59" i="37"/>
  <c r="W59" i="37"/>
  <c r="V59" i="37"/>
  <c r="U59" i="37"/>
  <c r="T59" i="37"/>
  <c r="S59" i="37"/>
  <c r="R59" i="37"/>
  <c r="Q59" i="37"/>
  <c r="P59" i="37"/>
  <c r="O59" i="37"/>
  <c r="N59" i="37"/>
  <c r="M59" i="37"/>
  <c r="L59" i="37"/>
  <c r="K59" i="37"/>
  <c r="J59" i="37"/>
  <c r="I59" i="37"/>
  <c r="H59" i="37"/>
  <c r="G59" i="37"/>
  <c r="F59" i="37"/>
  <c r="E59" i="37"/>
  <c r="D59" i="37"/>
  <c r="C59" i="37"/>
  <c r="AA58" i="37"/>
  <c r="Z58" i="37"/>
  <c r="Y58" i="37"/>
  <c r="X58" i="37"/>
  <c r="W58" i="37"/>
  <c r="V58" i="37"/>
  <c r="U58" i="37"/>
  <c r="T58" i="37"/>
  <c r="S58" i="37"/>
  <c r="R58" i="37"/>
  <c r="Q58" i="37"/>
  <c r="P58" i="37"/>
  <c r="O58" i="37"/>
  <c r="N58" i="37"/>
  <c r="M58" i="37"/>
  <c r="L58" i="37"/>
  <c r="K58" i="37"/>
  <c r="J58" i="37"/>
  <c r="I58" i="37"/>
  <c r="H58" i="37"/>
  <c r="G58" i="37"/>
  <c r="F58" i="37"/>
  <c r="E58" i="37"/>
  <c r="D58" i="37"/>
  <c r="C58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C57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C55" i="37"/>
  <c r="AA54" i="37"/>
  <c r="Z54" i="37"/>
  <c r="Y54" i="37"/>
  <c r="X54" i="37"/>
  <c r="W54" i="37"/>
  <c r="V54" i="37"/>
  <c r="U54" i="37"/>
  <c r="T54" i="37"/>
  <c r="S54" i="37"/>
  <c r="R54" i="37"/>
  <c r="Q54" i="37"/>
  <c r="P54" i="37"/>
  <c r="O54" i="37"/>
  <c r="N54" i="37"/>
  <c r="M54" i="37"/>
  <c r="L54" i="37"/>
  <c r="K54" i="37"/>
  <c r="J54" i="37"/>
  <c r="I54" i="37"/>
  <c r="H54" i="37"/>
  <c r="G54" i="37"/>
  <c r="F54" i="37"/>
  <c r="E54" i="37"/>
  <c r="D54" i="37"/>
  <c r="C54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C53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AA50" i="37"/>
  <c r="Z50" i="37"/>
  <c r="Y50" i="37"/>
  <c r="X50" i="37"/>
  <c r="W50" i="37"/>
  <c r="V50" i="37"/>
  <c r="U50" i="37"/>
  <c r="T50" i="37"/>
  <c r="S50" i="37"/>
  <c r="R50" i="37"/>
  <c r="Q50" i="37"/>
  <c r="P50" i="37"/>
  <c r="O50" i="37"/>
  <c r="N50" i="37"/>
  <c r="M50" i="37"/>
  <c r="L50" i="37"/>
  <c r="K50" i="37"/>
  <c r="J50" i="37"/>
  <c r="I50" i="37"/>
  <c r="H50" i="37"/>
  <c r="G50" i="37"/>
  <c r="F50" i="37"/>
  <c r="E50" i="37"/>
  <c r="D50" i="37"/>
  <c r="C50" i="37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C49" i="37"/>
  <c r="AA48" i="37"/>
  <c r="Z48" i="37"/>
  <c r="Y48" i="37"/>
  <c r="X48" i="37"/>
  <c r="W48" i="37"/>
  <c r="V48" i="37"/>
  <c r="U48" i="37"/>
  <c r="T48" i="37"/>
  <c r="S48" i="37"/>
  <c r="R48" i="37"/>
  <c r="Q48" i="37"/>
  <c r="P48" i="37"/>
  <c r="O48" i="37"/>
  <c r="N48" i="37"/>
  <c r="M48" i="37"/>
  <c r="L48" i="37"/>
  <c r="K48" i="37"/>
  <c r="J48" i="37"/>
  <c r="I48" i="37"/>
  <c r="H48" i="37"/>
  <c r="G48" i="37"/>
  <c r="F48" i="37"/>
  <c r="E48" i="37"/>
  <c r="D48" i="37"/>
  <c r="C48" i="37"/>
  <c r="AA47" i="37"/>
  <c r="Z47" i="37"/>
  <c r="Y47" i="37"/>
  <c r="X47" i="37"/>
  <c r="W47" i="37"/>
  <c r="V47" i="37"/>
  <c r="U47" i="37"/>
  <c r="T47" i="37"/>
  <c r="S47" i="37"/>
  <c r="R47" i="37"/>
  <c r="Q47" i="37"/>
  <c r="P47" i="37"/>
  <c r="O47" i="37"/>
  <c r="N47" i="37"/>
  <c r="M47" i="37"/>
  <c r="L47" i="37"/>
  <c r="K47" i="37"/>
  <c r="J47" i="37"/>
  <c r="I47" i="37"/>
  <c r="H47" i="37"/>
  <c r="G47" i="37"/>
  <c r="F47" i="37"/>
  <c r="E47" i="37"/>
  <c r="D47" i="37"/>
  <c r="C47" i="37"/>
  <c r="AA46" i="37"/>
  <c r="Z46" i="37"/>
  <c r="Y46" i="37"/>
  <c r="X46" i="37"/>
  <c r="W46" i="37"/>
  <c r="V46" i="37"/>
  <c r="U46" i="37"/>
  <c r="T46" i="37"/>
  <c r="S46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D46" i="37"/>
  <c r="C46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A44" i="37"/>
  <c r="Z44" i="37"/>
  <c r="Y44" i="37"/>
  <c r="X44" i="37"/>
  <c r="W44" i="37"/>
  <c r="V44" i="37"/>
  <c r="U44" i="37"/>
  <c r="T44" i="37"/>
  <c r="S44" i="37"/>
  <c r="R44" i="37"/>
  <c r="Q44" i="37"/>
  <c r="P44" i="37"/>
  <c r="O44" i="37"/>
  <c r="N44" i="37"/>
  <c r="M44" i="37"/>
  <c r="L44" i="37"/>
  <c r="K44" i="37"/>
  <c r="J44" i="37"/>
  <c r="I44" i="37"/>
  <c r="H44" i="37"/>
  <c r="G44" i="37"/>
  <c r="F44" i="37"/>
  <c r="E44" i="37"/>
  <c r="D44" i="37"/>
  <c r="C44" i="37"/>
  <c r="AA43" i="37"/>
  <c r="Z43" i="37"/>
  <c r="Y43" i="37"/>
  <c r="X43" i="37"/>
  <c r="W43" i="37"/>
  <c r="V43" i="37"/>
  <c r="U43" i="37"/>
  <c r="T43" i="37"/>
  <c r="S43" i="37"/>
  <c r="R43" i="37"/>
  <c r="Q43" i="37"/>
  <c r="P43" i="37"/>
  <c r="O43" i="37"/>
  <c r="N43" i="37"/>
  <c r="M43" i="37"/>
  <c r="L43" i="37"/>
  <c r="K43" i="37"/>
  <c r="J43" i="37"/>
  <c r="I43" i="37"/>
  <c r="H43" i="37"/>
  <c r="G43" i="37"/>
  <c r="F43" i="37"/>
  <c r="E43" i="37"/>
  <c r="D43" i="37"/>
  <c r="C43" i="37"/>
  <c r="AA42" i="37"/>
  <c r="Z42" i="37"/>
  <c r="Y42" i="37"/>
  <c r="X42" i="37"/>
  <c r="W42" i="37"/>
  <c r="V42" i="37"/>
  <c r="U42" i="37"/>
  <c r="T42" i="37"/>
  <c r="S42" i="37"/>
  <c r="R42" i="37"/>
  <c r="Q42" i="37"/>
  <c r="P42" i="37"/>
  <c r="O42" i="37"/>
  <c r="N42" i="37"/>
  <c r="M42" i="37"/>
  <c r="L42" i="37"/>
  <c r="K42" i="37"/>
  <c r="J42" i="37"/>
  <c r="I42" i="37"/>
  <c r="H42" i="37"/>
  <c r="G42" i="37"/>
  <c r="F42" i="37"/>
  <c r="E42" i="37"/>
  <c r="D42" i="37"/>
  <c r="C42" i="37"/>
  <c r="AA41" i="37"/>
  <c r="Z41" i="37"/>
  <c r="Y41" i="37"/>
  <c r="X41" i="37"/>
  <c r="W41" i="37"/>
  <c r="V41" i="37"/>
  <c r="U41" i="37"/>
  <c r="T41" i="37"/>
  <c r="S41" i="37"/>
  <c r="R41" i="37"/>
  <c r="Q41" i="37"/>
  <c r="P41" i="37"/>
  <c r="O41" i="37"/>
  <c r="N41" i="37"/>
  <c r="M41" i="37"/>
  <c r="L41" i="37"/>
  <c r="K41" i="37"/>
  <c r="J41" i="37"/>
  <c r="I41" i="37"/>
  <c r="H41" i="37"/>
  <c r="G41" i="37"/>
  <c r="F41" i="37"/>
  <c r="E41" i="37"/>
  <c r="D41" i="37"/>
  <c r="C41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C40" i="37"/>
  <c r="AA39" i="37"/>
  <c r="Z39" i="37"/>
  <c r="Y39" i="37"/>
  <c r="X39" i="37"/>
  <c r="W39" i="37"/>
  <c r="V39" i="37"/>
  <c r="U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C39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C38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A28" i="37"/>
  <c r="Z28" i="37"/>
  <c r="Y28" i="37"/>
  <c r="X28" i="37"/>
  <c r="W28" i="37"/>
  <c r="V28" i="37"/>
  <c r="U28" i="37"/>
  <c r="T28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AA27" i="37"/>
  <c r="Z27" i="37"/>
  <c r="Y27" i="37"/>
  <c r="X27" i="37"/>
  <c r="W27" i="37"/>
  <c r="V27" i="37"/>
  <c r="U27" i="37"/>
  <c r="T27" i="37"/>
  <c r="S27" i="37"/>
  <c r="R27" i="37"/>
  <c r="Q27" i="37"/>
  <c r="P27" i="37"/>
  <c r="O27" i="37"/>
  <c r="N27" i="37"/>
  <c r="M27" i="37"/>
  <c r="L27" i="37"/>
  <c r="K27" i="37"/>
  <c r="J27" i="37"/>
  <c r="I27" i="37"/>
  <c r="H27" i="37"/>
  <c r="G27" i="37"/>
  <c r="F27" i="37"/>
  <c r="E27" i="37"/>
  <c r="D27" i="37"/>
  <c r="C27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C26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  <c r="AA23" i="37"/>
  <c r="Z23" i="37"/>
  <c r="Y23" i="37"/>
  <c r="X23" i="37"/>
  <c r="W23" i="37"/>
  <c r="V23" i="37"/>
  <c r="U23" i="37"/>
  <c r="T23" i="37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AA22" i="37"/>
  <c r="Z22" i="37"/>
  <c r="Y22" i="37"/>
  <c r="X22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I22" i="37"/>
  <c r="H22" i="37"/>
  <c r="G22" i="37"/>
  <c r="F22" i="37"/>
  <c r="E22" i="37"/>
  <c r="D22" i="37"/>
  <c r="C22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D20" i="37"/>
  <c r="C20" i="37"/>
  <c r="AA19" i="37"/>
  <c r="Z19" i="37"/>
  <c r="Y19" i="37"/>
  <c r="X19" i="37"/>
  <c r="W19" i="37"/>
  <c r="V19" i="37"/>
  <c r="U19" i="37"/>
  <c r="T19" i="37"/>
  <c r="S19" i="37"/>
  <c r="R19" i="37"/>
  <c r="Q19" i="37"/>
  <c r="P19" i="37"/>
  <c r="O19" i="37"/>
  <c r="N19" i="37"/>
  <c r="M19" i="37"/>
  <c r="L19" i="37"/>
  <c r="K19" i="37"/>
  <c r="J19" i="37"/>
  <c r="I19" i="37"/>
  <c r="H19" i="37"/>
  <c r="G19" i="37"/>
  <c r="F19" i="37"/>
  <c r="E19" i="37"/>
  <c r="D19" i="37"/>
  <c r="C19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18" i="37"/>
  <c r="AA17" i="37"/>
  <c r="Z17" i="37"/>
  <c r="Y17" i="37"/>
  <c r="X17" i="37"/>
  <c r="W17" i="37"/>
  <c r="V17" i="37"/>
  <c r="U17" i="37"/>
  <c r="T17" i="37"/>
  <c r="S17" i="37"/>
  <c r="R17" i="37"/>
  <c r="Q17" i="37"/>
  <c r="P17" i="37"/>
  <c r="O17" i="37"/>
  <c r="N17" i="37"/>
  <c r="M17" i="37"/>
  <c r="L17" i="37"/>
  <c r="K17" i="37"/>
  <c r="J17" i="37"/>
  <c r="I17" i="37"/>
  <c r="H17" i="37"/>
  <c r="G17" i="37"/>
  <c r="F17" i="37"/>
  <c r="E17" i="37"/>
  <c r="D17" i="37"/>
  <c r="C17" i="37"/>
  <c r="AA16" i="37"/>
  <c r="Z16" i="37"/>
  <c r="Y16" i="37"/>
  <c r="X16" i="37"/>
  <c r="W16" i="37"/>
  <c r="V16" i="37"/>
  <c r="U16" i="37"/>
  <c r="T16" i="37"/>
  <c r="S16" i="37"/>
  <c r="R16" i="37"/>
  <c r="Q16" i="37"/>
  <c r="P16" i="37"/>
  <c r="O16" i="37"/>
  <c r="N16" i="37"/>
  <c r="M16" i="37"/>
  <c r="L16" i="37"/>
  <c r="K16" i="37"/>
  <c r="J16" i="37"/>
  <c r="I16" i="37"/>
  <c r="H16" i="37"/>
  <c r="G16" i="37"/>
  <c r="F16" i="37"/>
  <c r="E16" i="37"/>
  <c r="D16" i="37"/>
  <c r="C16" i="37"/>
  <c r="AA15" i="37"/>
  <c r="Z15" i="37"/>
  <c r="Y15" i="37"/>
  <c r="X15" i="37"/>
  <c r="W15" i="37"/>
  <c r="V15" i="37"/>
  <c r="U15" i="37"/>
  <c r="T15" i="37"/>
  <c r="S15" i="37"/>
  <c r="R15" i="37"/>
  <c r="Q15" i="37"/>
  <c r="P15" i="37"/>
  <c r="O15" i="37"/>
  <c r="N15" i="37"/>
  <c r="M15" i="37"/>
  <c r="L15" i="37"/>
  <c r="K15" i="37"/>
  <c r="J15" i="37"/>
  <c r="I15" i="37"/>
  <c r="H15" i="37"/>
  <c r="G15" i="37"/>
  <c r="F15" i="37"/>
  <c r="E15" i="37"/>
  <c r="D15" i="37"/>
  <c r="C15" i="37"/>
  <c r="AA14" i="37"/>
  <c r="Z14" i="37"/>
  <c r="Y14" i="37"/>
  <c r="X14" i="37"/>
  <c r="W14" i="37"/>
  <c r="V14" i="37"/>
  <c r="U14" i="37"/>
  <c r="T14" i="37"/>
  <c r="S14" i="37"/>
  <c r="R14" i="37"/>
  <c r="Q14" i="37"/>
  <c r="P14" i="37"/>
  <c r="O14" i="37"/>
  <c r="N14" i="37"/>
  <c r="M14" i="37"/>
  <c r="L14" i="37"/>
  <c r="K14" i="37"/>
  <c r="J14" i="37"/>
  <c r="I14" i="37"/>
  <c r="H14" i="37"/>
  <c r="G14" i="37"/>
  <c r="F14" i="37"/>
  <c r="E14" i="37"/>
  <c r="D14" i="37"/>
  <c r="C14" i="37"/>
  <c r="AA13" i="37"/>
  <c r="Z13" i="37"/>
  <c r="Y13" i="37"/>
  <c r="X13" i="37"/>
  <c r="W13" i="37"/>
  <c r="V13" i="37"/>
  <c r="U13" i="37"/>
  <c r="T13" i="37"/>
  <c r="S13" i="37"/>
  <c r="R13" i="37"/>
  <c r="Q13" i="37"/>
  <c r="P13" i="37"/>
  <c r="O13" i="37"/>
  <c r="N13" i="37"/>
  <c r="M13" i="37"/>
  <c r="L13" i="37"/>
  <c r="K13" i="37"/>
  <c r="J13" i="37"/>
  <c r="I13" i="37"/>
  <c r="H13" i="37"/>
  <c r="G13" i="37"/>
  <c r="F13" i="37"/>
  <c r="E13" i="37"/>
  <c r="D13" i="37"/>
  <c r="C13" i="37"/>
  <c r="AA12" i="37"/>
  <c r="Z12" i="37"/>
  <c r="Y12" i="37"/>
  <c r="X12" i="37"/>
  <c r="W12" i="37"/>
  <c r="V12" i="37"/>
  <c r="U12" i="37"/>
  <c r="T12" i="37"/>
  <c r="S12" i="37"/>
  <c r="R12" i="37"/>
  <c r="Q12" i="37"/>
  <c r="P12" i="37"/>
  <c r="O12" i="37"/>
  <c r="N12" i="37"/>
  <c r="M12" i="37"/>
  <c r="L12" i="37"/>
  <c r="K12" i="37"/>
  <c r="J12" i="37"/>
  <c r="I12" i="37"/>
  <c r="H12" i="37"/>
  <c r="G12" i="37"/>
  <c r="F12" i="37"/>
  <c r="E12" i="37"/>
  <c r="D12" i="37"/>
  <c r="C12" i="37"/>
  <c r="AA11" i="37"/>
  <c r="Z11" i="37"/>
  <c r="Y11" i="37"/>
  <c r="X11" i="37"/>
  <c r="W11" i="37"/>
  <c r="V11" i="37"/>
  <c r="U11" i="37"/>
  <c r="T11" i="37"/>
  <c r="S11" i="37"/>
  <c r="R11" i="37"/>
  <c r="Q11" i="37"/>
  <c r="P11" i="37"/>
  <c r="O11" i="37"/>
  <c r="N11" i="37"/>
  <c r="M11" i="37"/>
  <c r="L11" i="37"/>
  <c r="K11" i="37"/>
  <c r="J11" i="37"/>
  <c r="I11" i="37"/>
  <c r="H11" i="37"/>
  <c r="G11" i="37"/>
  <c r="F11" i="37"/>
  <c r="E11" i="37"/>
  <c r="D11" i="37"/>
  <c r="C11" i="37"/>
  <c r="AA10" i="37"/>
  <c r="Z10" i="37"/>
  <c r="Y10" i="37"/>
  <c r="X10" i="37"/>
  <c r="W10" i="37"/>
  <c r="V10" i="37"/>
  <c r="U10" i="37"/>
  <c r="T10" i="37"/>
  <c r="S10" i="37"/>
  <c r="S77" i="37" s="1"/>
  <c r="R10" i="37"/>
  <c r="R77" i="37" s="1"/>
  <c r="Q10" i="37"/>
  <c r="P10" i="37"/>
  <c r="O10" i="37"/>
  <c r="N10" i="37"/>
  <c r="M10" i="37"/>
  <c r="L10" i="37"/>
  <c r="K10" i="37"/>
  <c r="J10" i="37"/>
  <c r="I10" i="37"/>
  <c r="H10" i="37"/>
  <c r="G10" i="37"/>
  <c r="F10" i="37"/>
  <c r="E10" i="37"/>
  <c r="D10" i="37"/>
  <c r="C10" i="37"/>
  <c r="C77" i="37" s="1"/>
  <c r="AA9" i="37"/>
  <c r="Z9" i="37"/>
  <c r="Y9" i="37"/>
  <c r="X9" i="37"/>
  <c r="W9" i="37"/>
  <c r="V9" i="37"/>
  <c r="U9" i="37"/>
  <c r="T9" i="37"/>
  <c r="S9" i="37"/>
  <c r="R9" i="37"/>
  <c r="Q9" i="37"/>
  <c r="P9" i="37"/>
  <c r="O9" i="37"/>
  <c r="N9" i="37"/>
  <c r="M9" i="37"/>
  <c r="L9" i="37"/>
  <c r="K9" i="37"/>
  <c r="J9" i="37"/>
  <c r="I9" i="37"/>
  <c r="H9" i="37"/>
  <c r="G9" i="37"/>
  <c r="F9" i="37"/>
  <c r="E9" i="37"/>
  <c r="D9" i="37"/>
  <c r="C9" i="37"/>
  <c r="AA8" i="37"/>
  <c r="AA77" i="37" s="1"/>
  <c r="Z8" i="37"/>
  <c r="Z77" i="37" s="1"/>
  <c r="Y8" i="37"/>
  <c r="Y77" i="37" s="1"/>
  <c r="X8" i="37"/>
  <c r="X77" i="37" s="1"/>
  <c r="W8" i="37"/>
  <c r="W77" i="37" s="1"/>
  <c r="V8" i="37"/>
  <c r="V77" i="37" s="1"/>
  <c r="U8" i="37"/>
  <c r="U77" i="37" s="1"/>
  <c r="T8" i="37"/>
  <c r="T77" i="37" s="1"/>
  <c r="S8" i="37"/>
  <c r="R8" i="37"/>
  <c r="Q8" i="37"/>
  <c r="Q77" i="37" s="1"/>
  <c r="P8" i="37"/>
  <c r="P77" i="37" s="1"/>
  <c r="O8" i="37"/>
  <c r="O77" i="37" s="1"/>
  <c r="N8" i="37"/>
  <c r="N77" i="37" s="1"/>
  <c r="M8" i="37"/>
  <c r="M77" i="37" s="1"/>
  <c r="L8" i="37"/>
  <c r="L77" i="37" s="1"/>
  <c r="K8" i="37"/>
  <c r="K77" i="37" s="1"/>
  <c r="J8" i="37"/>
  <c r="J77" i="37" s="1"/>
  <c r="I8" i="37"/>
  <c r="I77" i="37" s="1"/>
  <c r="H8" i="37"/>
  <c r="H77" i="37" s="1"/>
  <c r="G8" i="37"/>
  <c r="G77" i="37" s="1"/>
  <c r="F8" i="37"/>
  <c r="F77" i="37" s="1"/>
  <c r="E8" i="37"/>
  <c r="E77" i="37" s="1"/>
  <c r="D8" i="37"/>
  <c r="D77" i="37" s="1"/>
  <c r="C8" i="37"/>
  <c r="B11" i="35"/>
  <c r="AA9" i="35"/>
  <c r="Z9" i="35"/>
  <c r="Y9" i="35"/>
  <c r="X9" i="35"/>
  <c r="W9" i="35"/>
  <c r="V9" i="35"/>
  <c r="U9" i="35"/>
  <c r="T9" i="35"/>
  <c r="S9" i="35"/>
  <c r="R9" i="35"/>
  <c r="Q9" i="35"/>
  <c r="P9" i="35"/>
  <c r="O9" i="35"/>
  <c r="N9" i="35"/>
  <c r="M9" i="35"/>
  <c r="L9" i="35"/>
  <c r="K9" i="35"/>
  <c r="J9" i="35"/>
  <c r="I9" i="35"/>
  <c r="H9" i="35"/>
  <c r="G9" i="35"/>
  <c r="F9" i="35"/>
  <c r="E9" i="35"/>
  <c r="D9" i="35"/>
  <c r="C9" i="35"/>
  <c r="AA8" i="35"/>
  <c r="Z8" i="35"/>
  <c r="Z10" i="35" s="1"/>
  <c r="Y8" i="35"/>
  <c r="Y10" i="35" s="1"/>
  <c r="X8" i="35"/>
  <c r="X10" i="35" s="1"/>
  <c r="W8" i="35"/>
  <c r="W10" i="35" s="1"/>
  <c r="V8" i="35"/>
  <c r="V10" i="35" s="1"/>
  <c r="U8" i="35"/>
  <c r="U10" i="35" s="1"/>
  <c r="T8" i="35"/>
  <c r="T10" i="35" s="1"/>
  <c r="S8" i="35"/>
  <c r="S10" i="35" s="1"/>
  <c r="R8" i="35"/>
  <c r="R10" i="35" s="1"/>
  <c r="Q8" i="35"/>
  <c r="Q10" i="35" s="1"/>
  <c r="P8" i="35"/>
  <c r="P10" i="35" s="1"/>
  <c r="O8" i="35"/>
  <c r="O10" i="35" s="1"/>
  <c r="N8" i="35"/>
  <c r="M8" i="35"/>
  <c r="L8" i="35"/>
  <c r="K8" i="35"/>
  <c r="K10" i="35" s="1"/>
  <c r="J8" i="35"/>
  <c r="J10" i="35" s="1"/>
  <c r="I8" i="35"/>
  <c r="I10" i="35" s="1"/>
  <c r="H8" i="35"/>
  <c r="H10" i="35" s="1"/>
  <c r="G8" i="35"/>
  <c r="G10" i="35" s="1"/>
  <c r="F8" i="35"/>
  <c r="F10" i="35" s="1"/>
  <c r="E8" i="35"/>
  <c r="E10" i="35" s="1"/>
  <c r="D8" i="35"/>
  <c r="D10" i="35" s="1"/>
  <c r="C8" i="35"/>
  <c r="C10" i="35" s="1"/>
  <c r="B57" i="27"/>
  <c r="B12" i="26"/>
  <c r="AA4" i="18" l="1"/>
  <c r="AA8" i="22"/>
  <c r="AA10" i="35"/>
  <c r="AB18" i="3"/>
  <c r="AA6" i="18" s="1"/>
  <c r="C9" i="3"/>
  <c r="C8" i="3" s="1"/>
  <c r="D9" i="3"/>
  <c r="E9" i="3"/>
  <c r="F9" i="3"/>
  <c r="F8" i="3" s="1"/>
  <c r="G9" i="3"/>
  <c r="G8" i="3" s="1"/>
  <c r="H9" i="3"/>
  <c r="H8" i="3" s="1"/>
  <c r="I9" i="3"/>
  <c r="J9" i="3"/>
  <c r="K9" i="3"/>
  <c r="L9" i="3"/>
  <c r="M9" i="3"/>
  <c r="N9" i="3"/>
  <c r="O9" i="3"/>
  <c r="O8" i="3" s="1"/>
  <c r="P9" i="3"/>
  <c r="P8" i="3" s="1"/>
  <c r="Q9" i="3"/>
  <c r="Q8" i="3" s="1"/>
  <c r="R9" i="3"/>
  <c r="R8" i="3" s="1"/>
  <c r="S9" i="3"/>
  <c r="S8" i="3" s="1"/>
  <c r="T9" i="3"/>
  <c r="U9" i="3"/>
  <c r="V9" i="3"/>
  <c r="V8" i="3" s="1"/>
  <c r="W9" i="3"/>
  <c r="W8" i="3" s="1"/>
  <c r="X9" i="3"/>
  <c r="X8" i="3" s="1"/>
  <c r="Y9" i="3"/>
  <c r="Z9" i="3"/>
  <c r="AA9" i="3"/>
  <c r="C10" i="3"/>
  <c r="D10" i="3"/>
  <c r="E10" i="3"/>
  <c r="F10" i="3"/>
  <c r="G10" i="3"/>
  <c r="H10" i="3"/>
  <c r="I10" i="3"/>
  <c r="J10" i="3"/>
  <c r="J8" i="3" s="1"/>
  <c r="K10" i="3"/>
  <c r="L10" i="3"/>
  <c r="M10" i="3"/>
  <c r="M8" i="3" s="1"/>
  <c r="N10" i="3"/>
  <c r="N8" i="3" s="1"/>
  <c r="O10" i="3"/>
  <c r="P10" i="3"/>
  <c r="Q10" i="3"/>
  <c r="R10" i="3"/>
  <c r="S10" i="3"/>
  <c r="T10" i="3"/>
  <c r="U10" i="3"/>
  <c r="V10" i="3"/>
  <c r="W10" i="3"/>
  <c r="X10" i="3"/>
  <c r="Y10" i="3"/>
  <c r="Z10" i="3"/>
  <c r="Z8" i="3" s="1"/>
  <c r="AA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14" i="3"/>
  <c r="D14" i="3"/>
  <c r="E14" i="3"/>
  <c r="F14" i="3"/>
  <c r="G14" i="3"/>
  <c r="H14" i="3"/>
  <c r="H13" i="3" s="1"/>
  <c r="I14" i="3"/>
  <c r="J14" i="3"/>
  <c r="K14" i="3"/>
  <c r="K13" i="3" s="1"/>
  <c r="L14" i="3"/>
  <c r="L13" i="3" s="1"/>
  <c r="M14" i="3"/>
  <c r="N14" i="3"/>
  <c r="O14" i="3"/>
  <c r="P14" i="3"/>
  <c r="Q14" i="3"/>
  <c r="R14" i="3"/>
  <c r="S14" i="3"/>
  <c r="S13" i="3" s="1"/>
  <c r="S18" i="3" s="1"/>
  <c r="T14" i="3"/>
  <c r="T13" i="3" s="1"/>
  <c r="U14" i="3"/>
  <c r="U13" i="3" s="1"/>
  <c r="V14" i="3"/>
  <c r="W14" i="3"/>
  <c r="X14" i="3"/>
  <c r="X13" i="3" s="1"/>
  <c r="Y14" i="3"/>
  <c r="Z14" i="3"/>
  <c r="AA14" i="3"/>
  <c r="AA13" i="3" s="1"/>
  <c r="C15" i="3"/>
  <c r="C13" i="3" s="1"/>
  <c r="C18" i="3" s="1"/>
  <c r="D15" i="3"/>
  <c r="D13" i="3" s="1"/>
  <c r="E15" i="3"/>
  <c r="E13" i="3" s="1"/>
  <c r="F15" i="3"/>
  <c r="G15" i="3"/>
  <c r="H15" i="3"/>
  <c r="I15" i="3"/>
  <c r="J15" i="3"/>
  <c r="K15" i="3"/>
  <c r="L15" i="3"/>
  <c r="M15" i="3"/>
  <c r="N15" i="3"/>
  <c r="O15" i="3"/>
  <c r="O13" i="3" s="1"/>
  <c r="P15" i="3"/>
  <c r="Q15" i="3"/>
  <c r="R15" i="3"/>
  <c r="R13" i="3" s="1"/>
  <c r="S15" i="3"/>
  <c r="T15" i="3"/>
  <c r="U15" i="3"/>
  <c r="V15" i="3"/>
  <c r="W15" i="3"/>
  <c r="X15" i="3"/>
  <c r="Y15" i="3"/>
  <c r="Z15" i="3"/>
  <c r="AA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A76" i="33"/>
  <c r="Z76" i="33"/>
  <c r="Y76" i="33"/>
  <c r="X76" i="33"/>
  <c r="W76" i="33"/>
  <c r="V76" i="33"/>
  <c r="U76" i="33"/>
  <c r="T76" i="33"/>
  <c r="S76" i="33"/>
  <c r="R76" i="33"/>
  <c r="Q76" i="33"/>
  <c r="P76" i="33"/>
  <c r="O76" i="33"/>
  <c r="N76" i="33"/>
  <c r="M76" i="33"/>
  <c r="L76" i="33"/>
  <c r="K76" i="33"/>
  <c r="J76" i="33"/>
  <c r="I76" i="33"/>
  <c r="H76" i="33"/>
  <c r="G76" i="33"/>
  <c r="F76" i="33"/>
  <c r="E76" i="33"/>
  <c r="D76" i="33"/>
  <c r="C76" i="33"/>
  <c r="AA75" i="33"/>
  <c r="Z75" i="33"/>
  <c r="Y75" i="33"/>
  <c r="X75" i="33"/>
  <c r="W75" i="33"/>
  <c r="V75" i="33"/>
  <c r="U75" i="33"/>
  <c r="T75" i="33"/>
  <c r="S75" i="33"/>
  <c r="R75" i="33"/>
  <c r="Q75" i="33"/>
  <c r="P75" i="33"/>
  <c r="O75" i="33"/>
  <c r="N75" i="33"/>
  <c r="M75" i="33"/>
  <c r="L75" i="33"/>
  <c r="K75" i="33"/>
  <c r="J75" i="33"/>
  <c r="I75" i="33"/>
  <c r="H75" i="33"/>
  <c r="G75" i="33"/>
  <c r="F75" i="33"/>
  <c r="E75" i="33"/>
  <c r="D75" i="33"/>
  <c r="C75" i="33"/>
  <c r="AA74" i="33"/>
  <c r="Z74" i="33"/>
  <c r="Y74" i="33"/>
  <c r="X74" i="33"/>
  <c r="W74" i="33"/>
  <c r="V74" i="33"/>
  <c r="U74" i="33"/>
  <c r="T74" i="33"/>
  <c r="S74" i="33"/>
  <c r="R74" i="33"/>
  <c r="Q74" i="33"/>
  <c r="P74" i="33"/>
  <c r="O74" i="33"/>
  <c r="N74" i="33"/>
  <c r="M74" i="33"/>
  <c r="L74" i="33"/>
  <c r="K74" i="33"/>
  <c r="J74" i="33"/>
  <c r="I74" i="33"/>
  <c r="H74" i="33"/>
  <c r="G74" i="33"/>
  <c r="F74" i="33"/>
  <c r="E74" i="33"/>
  <c r="D74" i="33"/>
  <c r="C74" i="33"/>
  <c r="AA73" i="33"/>
  <c r="Z73" i="33"/>
  <c r="Y73" i="33"/>
  <c r="X73" i="33"/>
  <c r="W73" i="33"/>
  <c r="V73" i="33"/>
  <c r="U73" i="33"/>
  <c r="T73" i="33"/>
  <c r="S73" i="33"/>
  <c r="R73" i="33"/>
  <c r="Q73" i="33"/>
  <c r="P73" i="33"/>
  <c r="O73" i="33"/>
  <c r="N73" i="33"/>
  <c r="M73" i="33"/>
  <c r="L73" i="33"/>
  <c r="K73" i="33"/>
  <c r="J73" i="33"/>
  <c r="I73" i="33"/>
  <c r="H73" i="33"/>
  <c r="G73" i="33"/>
  <c r="F73" i="33"/>
  <c r="E73" i="33"/>
  <c r="D73" i="33"/>
  <c r="C73" i="33"/>
  <c r="AA72" i="33"/>
  <c r="Z72" i="33"/>
  <c r="Y72" i="33"/>
  <c r="X72" i="33"/>
  <c r="W72" i="33"/>
  <c r="V72" i="33"/>
  <c r="U72" i="33"/>
  <c r="T72" i="33"/>
  <c r="S72" i="33"/>
  <c r="R72" i="33"/>
  <c r="Q72" i="33"/>
  <c r="P72" i="33"/>
  <c r="O72" i="33"/>
  <c r="N72" i="33"/>
  <c r="M72" i="33"/>
  <c r="L72" i="33"/>
  <c r="K72" i="33"/>
  <c r="J72" i="33"/>
  <c r="I72" i="33"/>
  <c r="H72" i="33"/>
  <c r="G72" i="33"/>
  <c r="F72" i="33"/>
  <c r="E72" i="33"/>
  <c r="D72" i="33"/>
  <c r="C72" i="33"/>
  <c r="AA71" i="33"/>
  <c r="Z71" i="33"/>
  <c r="Y71" i="33"/>
  <c r="X71" i="33"/>
  <c r="W71" i="33"/>
  <c r="V71" i="33"/>
  <c r="U71" i="33"/>
  <c r="T71" i="33"/>
  <c r="S71" i="33"/>
  <c r="R71" i="33"/>
  <c r="Q71" i="33"/>
  <c r="P71" i="33"/>
  <c r="O71" i="33"/>
  <c r="N71" i="33"/>
  <c r="M71" i="33"/>
  <c r="L71" i="33"/>
  <c r="K71" i="33"/>
  <c r="J71" i="33"/>
  <c r="I71" i="33"/>
  <c r="H71" i="33"/>
  <c r="G71" i="33"/>
  <c r="F71" i="33"/>
  <c r="E71" i="33"/>
  <c r="D71" i="33"/>
  <c r="C71" i="33"/>
  <c r="AA70" i="33"/>
  <c r="Z70" i="33"/>
  <c r="Y70" i="33"/>
  <c r="X70" i="33"/>
  <c r="W70" i="33"/>
  <c r="V70" i="33"/>
  <c r="U70" i="33"/>
  <c r="T70" i="33"/>
  <c r="S70" i="33"/>
  <c r="R70" i="33"/>
  <c r="Q70" i="33"/>
  <c r="P70" i="33"/>
  <c r="O70" i="33"/>
  <c r="N70" i="33"/>
  <c r="M70" i="33"/>
  <c r="L70" i="33"/>
  <c r="K70" i="33"/>
  <c r="J70" i="33"/>
  <c r="I70" i="33"/>
  <c r="H70" i="33"/>
  <c r="G70" i="33"/>
  <c r="F70" i="33"/>
  <c r="E70" i="33"/>
  <c r="D70" i="33"/>
  <c r="C70" i="33"/>
  <c r="AA69" i="33"/>
  <c r="Z69" i="33"/>
  <c r="Y69" i="33"/>
  <c r="X69" i="33"/>
  <c r="W69" i="33"/>
  <c r="V69" i="33"/>
  <c r="U69" i="33"/>
  <c r="T69" i="33"/>
  <c r="S69" i="33"/>
  <c r="R69" i="33"/>
  <c r="Q69" i="33"/>
  <c r="P69" i="33"/>
  <c r="O69" i="33"/>
  <c r="N69" i="33"/>
  <c r="M69" i="33"/>
  <c r="L69" i="33"/>
  <c r="K69" i="33"/>
  <c r="J69" i="33"/>
  <c r="I69" i="33"/>
  <c r="H69" i="33"/>
  <c r="G69" i="33"/>
  <c r="F69" i="33"/>
  <c r="E69" i="33"/>
  <c r="D69" i="33"/>
  <c r="C69" i="33"/>
  <c r="AA68" i="33"/>
  <c r="Z68" i="33"/>
  <c r="Y68" i="33"/>
  <c r="X68" i="33"/>
  <c r="W68" i="33"/>
  <c r="V68" i="33"/>
  <c r="U68" i="33"/>
  <c r="T68" i="33"/>
  <c r="S68" i="33"/>
  <c r="R68" i="33"/>
  <c r="Q68" i="33"/>
  <c r="P68" i="33"/>
  <c r="O68" i="33"/>
  <c r="N68" i="33"/>
  <c r="M68" i="33"/>
  <c r="L68" i="33"/>
  <c r="K68" i="33"/>
  <c r="J68" i="33"/>
  <c r="I68" i="33"/>
  <c r="H68" i="33"/>
  <c r="G68" i="33"/>
  <c r="F68" i="33"/>
  <c r="E68" i="33"/>
  <c r="D68" i="33"/>
  <c r="C68" i="33"/>
  <c r="AA67" i="33"/>
  <c r="Z67" i="33"/>
  <c r="Y67" i="33"/>
  <c r="X67" i="33"/>
  <c r="W67" i="33"/>
  <c r="V67" i="33"/>
  <c r="U67" i="33"/>
  <c r="T67" i="33"/>
  <c r="S67" i="33"/>
  <c r="R67" i="33"/>
  <c r="Q67" i="33"/>
  <c r="P67" i="33"/>
  <c r="O67" i="33"/>
  <c r="N67" i="33"/>
  <c r="M67" i="33"/>
  <c r="L67" i="33"/>
  <c r="K67" i="33"/>
  <c r="J67" i="33"/>
  <c r="I67" i="33"/>
  <c r="H67" i="33"/>
  <c r="G67" i="33"/>
  <c r="F67" i="33"/>
  <c r="E67" i="33"/>
  <c r="D67" i="33"/>
  <c r="C67" i="33"/>
  <c r="AA66" i="33"/>
  <c r="Z66" i="33"/>
  <c r="Y66" i="33"/>
  <c r="X66" i="33"/>
  <c r="W66" i="33"/>
  <c r="V66" i="33"/>
  <c r="U66" i="33"/>
  <c r="T66" i="33"/>
  <c r="S66" i="33"/>
  <c r="R66" i="33"/>
  <c r="Q66" i="33"/>
  <c r="P66" i="33"/>
  <c r="O66" i="33"/>
  <c r="N66" i="33"/>
  <c r="M66" i="33"/>
  <c r="L66" i="33"/>
  <c r="K66" i="33"/>
  <c r="J66" i="33"/>
  <c r="I66" i="33"/>
  <c r="H66" i="33"/>
  <c r="G66" i="33"/>
  <c r="F66" i="33"/>
  <c r="E66" i="33"/>
  <c r="D66" i="33"/>
  <c r="C66" i="33"/>
  <c r="AA65" i="33"/>
  <c r="Z65" i="33"/>
  <c r="Y65" i="33"/>
  <c r="X65" i="33"/>
  <c r="W65" i="33"/>
  <c r="V65" i="33"/>
  <c r="U65" i="33"/>
  <c r="T65" i="33"/>
  <c r="S65" i="33"/>
  <c r="R65" i="33"/>
  <c r="Q65" i="33"/>
  <c r="P65" i="33"/>
  <c r="O65" i="33"/>
  <c r="N65" i="33"/>
  <c r="M65" i="33"/>
  <c r="L65" i="33"/>
  <c r="K65" i="33"/>
  <c r="J65" i="33"/>
  <c r="I65" i="33"/>
  <c r="H65" i="33"/>
  <c r="G65" i="33"/>
  <c r="F65" i="33"/>
  <c r="E65" i="33"/>
  <c r="D65" i="33"/>
  <c r="C65" i="33"/>
  <c r="AA64" i="33"/>
  <c r="Z64" i="33"/>
  <c r="Y64" i="33"/>
  <c r="X64" i="33"/>
  <c r="W64" i="33"/>
  <c r="V64" i="33"/>
  <c r="U64" i="33"/>
  <c r="T64" i="33"/>
  <c r="S64" i="33"/>
  <c r="R64" i="33"/>
  <c r="Q64" i="33"/>
  <c r="P64" i="33"/>
  <c r="O64" i="33"/>
  <c r="N64" i="33"/>
  <c r="M64" i="33"/>
  <c r="L64" i="33"/>
  <c r="K64" i="33"/>
  <c r="J64" i="33"/>
  <c r="I64" i="33"/>
  <c r="H64" i="33"/>
  <c r="G64" i="33"/>
  <c r="F64" i="33"/>
  <c r="E64" i="33"/>
  <c r="D64" i="33"/>
  <c r="C64" i="33"/>
  <c r="AA63" i="33"/>
  <c r="Z63" i="33"/>
  <c r="Y63" i="33"/>
  <c r="X63" i="33"/>
  <c r="W63" i="33"/>
  <c r="V63" i="33"/>
  <c r="U63" i="33"/>
  <c r="T63" i="33"/>
  <c r="S63" i="33"/>
  <c r="R63" i="33"/>
  <c r="Q63" i="33"/>
  <c r="P63" i="33"/>
  <c r="O63" i="33"/>
  <c r="N63" i="33"/>
  <c r="M63" i="33"/>
  <c r="L63" i="33"/>
  <c r="K63" i="33"/>
  <c r="J63" i="33"/>
  <c r="I63" i="33"/>
  <c r="H63" i="33"/>
  <c r="G63" i="33"/>
  <c r="F63" i="33"/>
  <c r="E63" i="33"/>
  <c r="D63" i="33"/>
  <c r="C63" i="33"/>
  <c r="AA62" i="33"/>
  <c r="Z62" i="33"/>
  <c r="Y62" i="33"/>
  <c r="X62" i="33"/>
  <c r="W62" i="33"/>
  <c r="V62" i="33"/>
  <c r="U62" i="33"/>
  <c r="T62" i="33"/>
  <c r="S62" i="33"/>
  <c r="R62" i="33"/>
  <c r="Q62" i="33"/>
  <c r="P62" i="33"/>
  <c r="O62" i="33"/>
  <c r="N62" i="33"/>
  <c r="M62" i="33"/>
  <c r="L62" i="33"/>
  <c r="K62" i="33"/>
  <c r="J62" i="33"/>
  <c r="I62" i="33"/>
  <c r="H62" i="33"/>
  <c r="G62" i="33"/>
  <c r="F62" i="33"/>
  <c r="E62" i="33"/>
  <c r="D62" i="33"/>
  <c r="C62" i="33"/>
  <c r="AA61" i="33"/>
  <c r="Z61" i="33"/>
  <c r="Y61" i="33"/>
  <c r="X61" i="33"/>
  <c r="W61" i="33"/>
  <c r="V61" i="33"/>
  <c r="U61" i="33"/>
  <c r="T61" i="33"/>
  <c r="S61" i="33"/>
  <c r="R61" i="33"/>
  <c r="Q61" i="33"/>
  <c r="P61" i="33"/>
  <c r="O61" i="33"/>
  <c r="N61" i="33"/>
  <c r="M61" i="33"/>
  <c r="L61" i="33"/>
  <c r="K61" i="33"/>
  <c r="J61" i="33"/>
  <c r="I61" i="33"/>
  <c r="H61" i="33"/>
  <c r="G61" i="33"/>
  <c r="F61" i="33"/>
  <c r="E61" i="33"/>
  <c r="D61" i="33"/>
  <c r="C61" i="33"/>
  <c r="AA60" i="33"/>
  <c r="Z60" i="33"/>
  <c r="Y60" i="33"/>
  <c r="X60" i="33"/>
  <c r="W60" i="33"/>
  <c r="V60" i="33"/>
  <c r="U60" i="33"/>
  <c r="T60" i="33"/>
  <c r="S60" i="33"/>
  <c r="R60" i="33"/>
  <c r="Q60" i="33"/>
  <c r="P60" i="33"/>
  <c r="O60" i="33"/>
  <c r="N60" i="33"/>
  <c r="M60" i="33"/>
  <c r="L60" i="33"/>
  <c r="K60" i="33"/>
  <c r="J60" i="33"/>
  <c r="I60" i="33"/>
  <c r="H60" i="33"/>
  <c r="G60" i="33"/>
  <c r="F60" i="33"/>
  <c r="E60" i="33"/>
  <c r="D60" i="33"/>
  <c r="C60" i="33"/>
  <c r="AA59" i="33"/>
  <c r="Z59" i="33"/>
  <c r="Y59" i="33"/>
  <c r="X59" i="33"/>
  <c r="W59" i="33"/>
  <c r="V59" i="33"/>
  <c r="U59" i="33"/>
  <c r="T59" i="33"/>
  <c r="S59" i="33"/>
  <c r="R59" i="33"/>
  <c r="Q59" i="33"/>
  <c r="P59" i="33"/>
  <c r="O59" i="33"/>
  <c r="N59" i="33"/>
  <c r="M59" i="33"/>
  <c r="L59" i="33"/>
  <c r="K59" i="33"/>
  <c r="J59" i="33"/>
  <c r="I59" i="33"/>
  <c r="H59" i="33"/>
  <c r="G59" i="33"/>
  <c r="F59" i="33"/>
  <c r="E59" i="33"/>
  <c r="D59" i="33"/>
  <c r="C59" i="33"/>
  <c r="AA58" i="33"/>
  <c r="Z58" i="33"/>
  <c r="Y58" i="33"/>
  <c r="X58" i="33"/>
  <c r="W58" i="33"/>
  <c r="V58" i="33"/>
  <c r="U58" i="33"/>
  <c r="T58" i="33"/>
  <c r="S58" i="33"/>
  <c r="R58" i="33"/>
  <c r="Q58" i="33"/>
  <c r="P58" i="33"/>
  <c r="O58" i="33"/>
  <c r="N58" i="33"/>
  <c r="M58" i="33"/>
  <c r="L58" i="33"/>
  <c r="K58" i="33"/>
  <c r="J58" i="33"/>
  <c r="I58" i="33"/>
  <c r="H58" i="33"/>
  <c r="G58" i="33"/>
  <c r="F58" i="33"/>
  <c r="E58" i="33"/>
  <c r="D58" i="33"/>
  <c r="C58" i="33"/>
  <c r="AA57" i="33"/>
  <c r="Z57" i="33"/>
  <c r="Y57" i="33"/>
  <c r="X57" i="33"/>
  <c r="W57" i="33"/>
  <c r="V57" i="33"/>
  <c r="U57" i="33"/>
  <c r="T57" i="33"/>
  <c r="S57" i="33"/>
  <c r="R57" i="33"/>
  <c r="Q57" i="33"/>
  <c r="P57" i="33"/>
  <c r="O57" i="33"/>
  <c r="N57" i="33"/>
  <c r="M57" i="33"/>
  <c r="L57" i="33"/>
  <c r="K57" i="33"/>
  <c r="J57" i="33"/>
  <c r="I57" i="33"/>
  <c r="H57" i="33"/>
  <c r="G57" i="33"/>
  <c r="F57" i="33"/>
  <c r="E57" i="33"/>
  <c r="D57" i="33"/>
  <c r="C57" i="33"/>
  <c r="AA56" i="33"/>
  <c r="Z56" i="33"/>
  <c r="Y56" i="33"/>
  <c r="X56" i="33"/>
  <c r="W56" i="33"/>
  <c r="V56" i="33"/>
  <c r="U56" i="33"/>
  <c r="T56" i="33"/>
  <c r="S56" i="33"/>
  <c r="R56" i="33"/>
  <c r="Q56" i="33"/>
  <c r="P56" i="33"/>
  <c r="O56" i="33"/>
  <c r="N56" i="33"/>
  <c r="M56" i="33"/>
  <c r="L56" i="33"/>
  <c r="K56" i="33"/>
  <c r="J56" i="33"/>
  <c r="I56" i="33"/>
  <c r="H56" i="33"/>
  <c r="G56" i="33"/>
  <c r="F56" i="33"/>
  <c r="E56" i="33"/>
  <c r="D56" i="33"/>
  <c r="C56" i="33"/>
  <c r="AA55" i="33"/>
  <c r="Z55" i="33"/>
  <c r="Y55" i="33"/>
  <c r="X55" i="33"/>
  <c r="W55" i="33"/>
  <c r="V55" i="33"/>
  <c r="U55" i="33"/>
  <c r="T55" i="33"/>
  <c r="S55" i="33"/>
  <c r="R55" i="33"/>
  <c r="Q55" i="33"/>
  <c r="P55" i="33"/>
  <c r="O55" i="33"/>
  <c r="N55" i="33"/>
  <c r="M55" i="33"/>
  <c r="L55" i="33"/>
  <c r="K55" i="33"/>
  <c r="J55" i="33"/>
  <c r="I55" i="33"/>
  <c r="H55" i="33"/>
  <c r="G55" i="33"/>
  <c r="F55" i="33"/>
  <c r="E55" i="33"/>
  <c r="D55" i="33"/>
  <c r="C55" i="33"/>
  <c r="AA54" i="33"/>
  <c r="Z54" i="33"/>
  <c r="Y54" i="33"/>
  <c r="X54" i="33"/>
  <c r="W54" i="33"/>
  <c r="V54" i="33"/>
  <c r="U54" i="33"/>
  <c r="T54" i="33"/>
  <c r="S54" i="33"/>
  <c r="R54" i="33"/>
  <c r="Q54" i="33"/>
  <c r="P54" i="33"/>
  <c r="O54" i="33"/>
  <c r="N54" i="33"/>
  <c r="M54" i="33"/>
  <c r="L54" i="33"/>
  <c r="K54" i="33"/>
  <c r="J54" i="33"/>
  <c r="I54" i="33"/>
  <c r="H54" i="33"/>
  <c r="G54" i="33"/>
  <c r="F54" i="33"/>
  <c r="E54" i="33"/>
  <c r="D54" i="33"/>
  <c r="C54" i="33"/>
  <c r="AA53" i="33"/>
  <c r="Z53" i="33"/>
  <c r="Y53" i="33"/>
  <c r="X53" i="33"/>
  <c r="W53" i="33"/>
  <c r="V53" i="33"/>
  <c r="U53" i="33"/>
  <c r="T53" i="33"/>
  <c r="S53" i="33"/>
  <c r="R53" i="33"/>
  <c r="Q53" i="33"/>
  <c r="P53" i="33"/>
  <c r="O53" i="33"/>
  <c r="N53" i="33"/>
  <c r="M53" i="33"/>
  <c r="L53" i="33"/>
  <c r="K53" i="33"/>
  <c r="J53" i="33"/>
  <c r="I53" i="33"/>
  <c r="H53" i="33"/>
  <c r="G53" i="33"/>
  <c r="F53" i="33"/>
  <c r="E53" i="33"/>
  <c r="D53" i="33"/>
  <c r="C53" i="33"/>
  <c r="AA52" i="33"/>
  <c r="Z52" i="33"/>
  <c r="Y52" i="33"/>
  <c r="X52" i="33"/>
  <c r="W52" i="33"/>
  <c r="V52" i="33"/>
  <c r="U52" i="33"/>
  <c r="T52" i="33"/>
  <c r="S52" i="33"/>
  <c r="R52" i="33"/>
  <c r="Q52" i="33"/>
  <c r="P52" i="33"/>
  <c r="O52" i="33"/>
  <c r="N52" i="33"/>
  <c r="M52" i="33"/>
  <c r="L52" i="33"/>
  <c r="K52" i="33"/>
  <c r="J52" i="33"/>
  <c r="I52" i="33"/>
  <c r="H52" i="33"/>
  <c r="G52" i="33"/>
  <c r="F52" i="33"/>
  <c r="E52" i="33"/>
  <c r="D52" i="33"/>
  <c r="C52" i="33"/>
  <c r="AA51" i="33"/>
  <c r="Z51" i="33"/>
  <c r="Y51" i="33"/>
  <c r="X51" i="33"/>
  <c r="W51" i="33"/>
  <c r="V51" i="33"/>
  <c r="U51" i="33"/>
  <c r="T51" i="33"/>
  <c r="S51" i="33"/>
  <c r="R51" i="33"/>
  <c r="Q51" i="33"/>
  <c r="P51" i="33"/>
  <c r="O51" i="33"/>
  <c r="N51" i="33"/>
  <c r="M51" i="33"/>
  <c r="L51" i="33"/>
  <c r="K51" i="33"/>
  <c r="J51" i="33"/>
  <c r="I51" i="33"/>
  <c r="H51" i="33"/>
  <c r="G51" i="33"/>
  <c r="F51" i="33"/>
  <c r="E51" i="33"/>
  <c r="D51" i="33"/>
  <c r="C51" i="33"/>
  <c r="AA50" i="33"/>
  <c r="Z50" i="33"/>
  <c r="Y50" i="33"/>
  <c r="X50" i="33"/>
  <c r="W50" i="33"/>
  <c r="V50" i="33"/>
  <c r="U50" i="33"/>
  <c r="T50" i="33"/>
  <c r="S50" i="33"/>
  <c r="R50" i="33"/>
  <c r="Q50" i="33"/>
  <c r="P50" i="33"/>
  <c r="O50" i="33"/>
  <c r="N50" i="33"/>
  <c r="M50" i="33"/>
  <c r="L50" i="33"/>
  <c r="K50" i="33"/>
  <c r="J50" i="33"/>
  <c r="I50" i="33"/>
  <c r="H50" i="33"/>
  <c r="G50" i="33"/>
  <c r="F50" i="33"/>
  <c r="E50" i="33"/>
  <c r="D50" i="33"/>
  <c r="C50" i="33"/>
  <c r="AA49" i="33"/>
  <c r="Z49" i="33"/>
  <c r="Y49" i="33"/>
  <c r="X49" i="33"/>
  <c r="W49" i="33"/>
  <c r="V49" i="33"/>
  <c r="U49" i="33"/>
  <c r="T49" i="33"/>
  <c r="S49" i="33"/>
  <c r="R49" i="33"/>
  <c r="Q49" i="33"/>
  <c r="P49" i="33"/>
  <c r="O49" i="33"/>
  <c r="N49" i="33"/>
  <c r="M49" i="33"/>
  <c r="L49" i="33"/>
  <c r="K49" i="33"/>
  <c r="J49" i="33"/>
  <c r="I49" i="33"/>
  <c r="H49" i="33"/>
  <c r="G49" i="33"/>
  <c r="F49" i="33"/>
  <c r="E49" i="33"/>
  <c r="D49" i="33"/>
  <c r="C49" i="33"/>
  <c r="AA48" i="33"/>
  <c r="Z48" i="33"/>
  <c r="Y48" i="33"/>
  <c r="X48" i="33"/>
  <c r="W48" i="33"/>
  <c r="V48" i="33"/>
  <c r="U48" i="33"/>
  <c r="T48" i="33"/>
  <c r="S48" i="33"/>
  <c r="R48" i="33"/>
  <c r="Q48" i="33"/>
  <c r="P48" i="33"/>
  <c r="O48" i="33"/>
  <c r="N48" i="33"/>
  <c r="M48" i="33"/>
  <c r="L48" i="33"/>
  <c r="K48" i="33"/>
  <c r="J48" i="33"/>
  <c r="I48" i="33"/>
  <c r="H48" i="33"/>
  <c r="G48" i="33"/>
  <c r="F48" i="33"/>
  <c r="E48" i="33"/>
  <c r="D48" i="33"/>
  <c r="C48" i="33"/>
  <c r="AA47" i="33"/>
  <c r="Z47" i="33"/>
  <c r="Y47" i="33"/>
  <c r="X47" i="33"/>
  <c r="W47" i="33"/>
  <c r="V47" i="33"/>
  <c r="U47" i="33"/>
  <c r="T47" i="33"/>
  <c r="S47" i="33"/>
  <c r="R47" i="33"/>
  <c r="Q47" i="33"/>
  <c r="P47" i="33"/>
  <c r="O47" i="33"/>
  <c r="N47" i="33"/>
  <c r="M47" i="33"/>
  <c r="L47" i="33"/>
  <c r="K47" i="33"/>
  <c r="J47" i="33"/>
  <c r="I47" i="33"/>
  <c r="H47" i="33"/>
  <c r="G47" i="33"/>
  <c r="F47" i="33"/>
  <c r="E47" i="33"/>
  <c r="D47" i="33"/>
  <c r="C47" i="33"/>
  <c r="AA46" i="33"/>
  <c r="Z46" i="33"/>
  <c r="Y46" i="33"/>
  <c r="X46" i="33"/>
  <c r="W46" i="33"/>
  <c r="V46" i="33"/>
  <c r="U46" i="33"/>
  <c r="T46" i="33"/>
  <c r="S46" i="33"/>
  <c r="R46" i="33"/>
  <c r="Q46" i="33"/>
  <c r="P46" i="33"/>
  <c r="O46" i="33"/>
  <c r="N46" i="33"/>
  <c r="M46" i="33"/>
  <c r="L46" i="33"/>
  <c r="K46" i="33"/>
  <c r="J46" i="33"/>
  <c r="I46" i="33"/>
  <c r="H46" i="33"/>
  <c r="G46" i="33"/>
  <c r="F46" i="33"/>
  <c r="E46" i="33"/>
  <c r="D46" i="33"/>
  <c r="C46" i="33"/>
  <c r="AA45" i="33"/>
  <c r="Z45" i="33"/>
  <c r="Y45" i="33"/>
  <c r="X45" i="33"/>
  <c r="W45" i="33"/>
  <c r="V45" i="33"/>
  <c r="U45" i="33"/>
  <c r="T45" i="33"/>
  <c r="S45" i="33"/>
  <c r="R45" i="33"/>
  <c r="Q45" i="33"/>
  <c r="P45" i="33"/>
  <c r="O45" i="33"/>
  <c r="N45" i="33"/>
  <c r="M45" i="33"/>
  <c r="L45" i="33"/>
  <c r="K45" i="33"/>
  <c r="J45" i="33"/>
  <c r="I45" i="33"/>
  <c r="H45" i="33"/>
  <c r="G45" i="33"/>
  <c r="F45" i="33"/>
  <c r="E45" i="33"/>
  <c r="D45" i="33"/>
  <c r="C45" i="33"/>
  <c r="AA44" i="33"/>
  <c r="Z44" i="33"/>
  <c r="Y44" i="33"/>
  <c r="X44" i="33"/>
  <c r="W44" i="33"/>
  <c r="V44" i="33"/>
  <c r="U44" i="33"/>
  <c r="T44" i="33"/>
  <c r="S44" i="33"/>
  <c r="R44" i="33"/>
  <c r="Q44" i="33"/>
  <c r="P44" i="33"/>
  <c r="O44" i="33"/>
  <c r="N44" i="33"/>
  <c r="M44" i="33"/>
  <c r="L44" i="33"/>
  <c r="K44" i="33"/>
  <c r="J44" i="33"/>
  <c r="I44" i="33"/>
  <c r="H44" i="33"/>
  <c r="G44" i="33"/>
  <c r="F44" i="33"/>
  <c r="E44" i="33"/>
  <c r="D44" i="33"/>
  <c r="C44" i="33"/>
  <c r="AA43" i="33"/>
  <c r="Z43" i="33"/>
  <c r="Y43" i="33"/>
  <c r="X43" i="33"/>
  <c r="W43" i="33"/>
  <c r="V43" i="33"/>
  <c r="U43" i="33"/>
  <c r="T43" i="33"/>
  <c r="S43" i="33"/>
  <c r="R43" i="33"/>
  <c r="Q43" i="33"/>
  <c r="P43" i="33"/>
  <c r="O43" i="33"/>
  <c r="N43" i="33"/>
  <c r="M43" i="33"/>
  <c r="L43" i="33"/>
  <c r="K43" i="33"/>
  <c r="J43" i="33"/>
  <c r="I43" i="33"/>
  <c r="H43" i="33"/>
  <c r="G43" i="33"/>
  <c r="F43" i="33"/>
  <c r="E43" i="33"/>
  <c r="D43" i="33"/>
  <c r="C43" i="33"/>
  <c r="AA42" i="33"/>
  <c r="Z42" i="33"/>
  <c r="Y42" i="33"/>
  <c r="X42" i="33"/>
  <c r="W42" i="33"/>
  <c r="V42" i="33"/>
  <c r="U42" i="33"/>
  <c r="T42" i="33"/>
  <c r="S42" i="33"/>
  <c r="R42" i="33"/>
  <c r="Q42" i="33"/>
  <c r="P42" i="33"/>
  <c r="O42" i="33"/>
  <c r="N42" i="33"/>
  <c r="M42" i="33"/>
  <c r="L42" i="33"/>
  <c r="K42" i="33"/>
  <c r="J42" i="33"/>
  <c r="I42" i="33"/>
  <c r="H42" i="33"/>
  <c r="G42" i="33"/>
  <c r="F42" i="33"/>
  <c r="E42" i="33"/>
  <c r="D42" i="33"/>
  <c r="C42" i="33"/>
  <c r="AA41" i="33"/>
  <c r="Z41" i="33"/>
  <c r="Y41" i="33"/>
  <c r="X41" i="33"/>
  <c r="W41" i="33"/>
  <c r="V41" i="33"/>
  <c r="U41" i="33"/>
  <c r="T41" i="33"/>
  <c r="S41" i="33"/>
  <c r="R41" i="33"/>
  <c r="Q41" i="33"/>
  <c r="P41" i="33"/>
  <c r="O41" i="33"/>
  <c r="N41" i="33"/>
  <c r="M41" i="33"/>
  <c r="L41" i="33"/>
  <c r="K41" i="33"/>
  <c r="J41" i="33"/>
  <c r="I41" i="33"/>
  <c r="H41" i="33"/>
  <c r="G41" i="33"/>
  <c r="F41" i="33"/>
  <c r="E41" i="33"/>
  <c r="D41" i="33"/>
  <c r="C41" i="33"/>
  <c r="AA40" i="33"/>
  <c r="Z40" i="33"/>
  <c r="Y40" i="33"/>
  <c r="X40" i="33"/>
  <c r="W40" i="33"/>
  <c r="V40" i="33"/>
  <c r="U40" i="33"/>
  <c r="T40" i="33"/>
  <c r="S40" i="33"/>
  <c r="R40" i="33"/>
  <c r="Q40" i="33"/>
  <c r="P40" i="33"/>
  <c r="O40" i="33"/>
  <c r="N40" i="33"/>
  <c r="M40" i="33"/>
  <c r="L40" i="33"/>
  <c r="K40" i="33"/>
  <c r="J40" i="33"/>
  <c r="I40" i="33"/>
  <c r="H40" i="33"/>
  <c r="G40" i="33"/>
  <c r="F40" i="33"/>
  <c r="E40" i="33"/>
  <c r="D40" i="33"/>
  <c r="C40" i="33"/>
  <c r="AA39" i="33"/>
  <c r="Z39" i="33"/>
  <c r="Y39" i="33"/>
  <c r="X39" i="33"/>
  <c r="W39" i="33"/>
  <c r="V39" i="33"/>
  <c r="U39" i="33"/>
  <c r="T39" i="33"/>
  <c r="S39" i="33"/>
  <c r="R39" i="33"/>
  <c r="Q39" i="33"/>
  <c r="P39" i="33"/>
  <c r="O39" i="33"/>
  <c r="N39" i="33"/>
  <c r="M39" i="33"/>
  <c r="L39" i="33"/>
  <c r="K39" i="33"/>
  <c r="J39" i="33"/>
  <c r="I39" i="33"/>
  <c r="H39" i="33"/>
  <c r="G39" i="33"/>
  <c r="F39" i="33"/>
  <c r="E39" i="33"/>
  <c r="D39" i="33"/>
  <c r="C39" i="33"/>
  <c r="AA38" i="33"/>
  <c r="Z38" i="33"/>
  <c r="Y38" i="33"/>
  <c r="X38" i="33"/>
  <c r="W38" i="33"/>
  <c r="V38" i="33"/>
  <c r="U38" i="33"/>
  <c r="T38" i="33"/>
  <c r="S38" i="33"/>
  <c r="R38" i="33"/>
  <c r="Q38" i="33"/>
  <c r="P38" i="33"/>
  <c r="O38" i="33"/>
  <c r="N38" i="33"/>
  <c r="M38" i="33"/>
  <c r="L38" i="33"/>
  <c r="K38" i="33"/>
  <c r="J38" i="33"/>
  <c r="I38" i="33"/>
  <c r="H38" i="33"/>
  <c r="G38" i="33"/>
  <c r="F38" i="33"/>
  <c r="E38" i="33"/>
  <c r="D38" i="33"/>
  <c r="C38" i="33"/>
  <c r="AA37" i="33"/>
  <c r="Z37" i="33"/>
  <c r="Y37" i="33"/>
  <c r="X37" i="33"/>
  <c r="W37" i="33"/>
  <c r="V37" i="33"/>
  <c r="U37" i="33"/>
  <c r="T37" i="33"/>
  <c r="S37" i="33"/>
  <c r="R37" i="33"/>
  <c r="Q37" i="33"/>
  <c r="P37" i="33"/>
  <c r="O37" i="33"/>
  <c r="N37" i="33"/>
  <c r="M37" i="33"/>
  <c r="L37" i="33"/>
  <c r="K37" i="33"/>
  <c r="J37" i="33"/>
  <c r="I37" i="33"/>
  <c r="H37" i="33"/>
  <c r="G37" i="33"/>
  <c r="F37" i="33"/>
  <c r="E37" i="33"/>
  <c r="D37" i="33"/>
  <c r="C37" i="33"/>
  <c r="AA36" i="33"/>
  <c r="Z36" i="33"/>
  <c r="Y36" i="33"/>
  <c r="X36" i="33"/>
  <c r="W36" i="33"/>
  <c r="V36" i="33"/>
  <c r="U36" i="33"/>
  <c r="T36" i="33"/>
  <c r="S36" i="33"/>
  <c r="R36" i="33"/>
  <c r="Q36" i="33"/>
  <c r="P36" i="33"/>
  <c r="O36" i="33"/>
  <c r="N36" i="33"/>
  <c r="M36" i="33"/>
  <c r="L36" i="33"/>
  <c r="K36" i="33"/>
  <c r="J36" i="33"/>
  <c r="I36" i="33"/>
  <c r="H36" i="33"/>
  <c r="G36" i="33"/>
  <c r="F36" i="33"/>
  <c r="E36" i="33"/>
  <c r="D36" i="33"/>
  <c r="C36" i="33"/>
  <c r="AA35" i="33"/>
  <c r="Z35" i="33"/>
  <c r="Y35" i="33"/>
  <c r="X35" i="33"/>
  <c r="W35" i="33"/>
  <c r="V35" i="33"/>
  <c r="U35" i="33"/>
  <c r="T35" i="33"/>
  <c r="S35" i="33"/>
  <c r="R35" i="33"/>
  <c r="Q35" i="33"/>
  <c r="P35" i="33"/>
  <c r="O35" i="33"/>
  <c r="N35" i="33"/>
  <c r="M35" i="33"/>
  <c r="L35" i="33"/>
  <c r="K35" i="33"/>
  <c r="J35" i="33"/>
  <c r="I35" i="33"/>
  <c r="H35" i="33"/>
  <c r="G35" i="33"/>
  <c r="F35" i="33"/>
  <c r="E35" i="33"/>
  <c r="D35" i="33"/>
  <c r="C35" i="33"/>
  <c r="AA34" i="33"/>
  <c r="Z34" i="33"/>
  <c r="Y34" i="33"/>
  <c r="X34" i="33"/>
  <c r="W34" i="33"/>
  <c r="V34" i="33"/>
  <c r="U34" i="33"/>
  <c r="T34" i="33"/>
  <c r="S34" i="33"/>
  <c r="R34" i="33"/>
  <c r="Q34" i="33"/>
  <c r="P34" i="33"/>
  <c r="O34" i="33"/>
  <c r="N34" i="33"/>
  <c r="M34" i="33"/>
  <c r="L34" i="33"/>
  <c r="K34" i="33"/>
  <c r="J34" i="33"/>
  <c r="I34" i="33"/>
  <c r="H34" i="33"/>
  <c r="G34" i="33"/>
  <c r="F34" i="33"/>
  <c r="E34" i="33"/>
  <c r="D34" i="33"/>
  <c r="C34" i="33"/>
  <c r="AA33" i="33"/>
  <c r="Z33" i="33"/>
  <c r="Y33" i="33"/>
  <c r="X33" i="33"/>
  <c r="W33" i="33"/>
  <c r="V33" i="33"/>
  <c r="U33" i="33"/>
  <c r="T33" i="33"/>
  <c r="S33" i="33"/>
  <c r="R33" i="33"/>
  <c r="Q33" i="33"/>
  <c r="P33" i="33"/>
  <c r="O33" i="33"/>
  <c r="N33" i="33"/>
  <c r="M33" i="33"/>
  <c r="L33" i="33"/>
  <c r="K33" i="33"/>
  <c r="J33" i="33"/>
  <c r="I33" i="33"/>
  <c r="H33" i="33"/>
  <c r="G33" i="33"/>
  <c r="F33" i="33"/>
  <c r="E33" i="33"/>
  <c r="D33" i="33"/>
  <c r="C33" i="33"/>
  <c r="AA32" i="33"/>
  <c r="Z32" i="33"/>
  <c r="Y32" i="33"/>
  <c r="X32" i="33"/>
  <c r="W32" i="33"/>
  <c r="V32" i="33"/>
  <c r="U32" i="33"/>
  <c r="T32" i="33"/>
  <c r="S32" i="33"/>
  <c r="R32" i="33"/>
  <c r="Q32" i="33"/>
  <c r="P32" i="33"/>
  <c r="O32" i="33"/>
  <c r="N32" i="33"/>
  <c r="M32" i="33"/>
  <c r="L32" i="33"/>
  <c r="K32" i="33"/>
  <c r="J32" i="33"/>
  <c r="I32" i="33"/>
  <c r="H32" i="33"/>
  <c r="G32" i="33"/>
  <c r="F32" i="33"/>
  <c r="E32" i="33"/>
  <c r="D32" i="33"/>
  <c r="C32" i="33"/>
  <c r="AA31" i="33"/>
  <c r="Z31" i="33"/>
  <c r="Y31" i="33"/>
  <c r="X31" i="33"/>
  <c r="W31" i="33"/>
  <c r="V31" i="33"/>
  <c r="U31" i="33"/>
  <c r="T31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D31" i="33"/>
  <c r="C31" i="33"/>
  <c r="AA30" i="33"/>
  <c r="Z30" i="33"/>
  <c r="Y30" i="33"/>
  <c r="X30" i="33"/>
  <c r="W30" i="33"/>
  <c r="V30" i="33"/>
  <c r="U30" i="33"/>
  <c r="T30" i="33"/>
  <c r="S30" i="33"/>
  <c r="R30" i="33"/>
  <c r="Q30" i="33"/>
  <c r="P30" i="33"/>
  <c r="O30" i="33"/>
  <c r="N30" i="33"/>
  <c r="M30" i="33"/>
  <c r="L30" i="33"/>
  <c r="K30" i="33"/>
  <c r="J30" i="33"/>
  <c r="I30" i="33"/>
  <c r="H30" i="33"/>
  <c r="G30" i="33"/>
  <c r="F30" i="33"/>
  <c r="E30" i="33"/>
  <c r="D30" i="33"/>
  <c r="C30" i="33"/>
  <c r="AA29" i="33"/>
  <c r="Z29" i="33"/>
  <c r="Y29" i="33"/>
  <c r="X29" i="33"/>
  <c r="W29" i="33"/>
  <c r="V29" i="33"/>
  <c r="U29" i="33"/>
  <c r="T29" i="33"/>
  <c r="S29" i="33"/>
  <c r="R29" i="33"/>
  <c r="Q29" i="33"/>
  <c r="P29" i="33"/>
  <c r="O29" i="33"/>
  <c r="N29" i="33"/>
  <c r="M29" i="33"/>
  <c r="L29" i="33"/>
  <c r="K29" i="33"/>
  <c r="J29" i="33"/>
  <c r="I29" i="33"/>
  <c r="H29" i="33"/>
  <c r="G29" i="33"/>
  <c r="F29" i="33"/>
  <c r="E29" i="33"/>
  <c r="D29" i="33"/>
  <c r="C29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C28" i="33"/>
  <c r="AA27" i="33"/>
  <c r="Z27" i="33"/>
  <c r="Y27" i="33"/>
  <c r="X27" i="33"/>
  <c r="W27" i="33"/>
  <c r="V27" i="33"/>
  <c r="U27" i="33"/>
  <c r="T27" i="33"/>
  <c r="S27" i="33"/>
  <c r="R27" i="33"/>
  <c r="Q27" i="33"/>
  <c r="P27" i="33"/>
  <c r="O27" i="33"/>
  <c r="N27" i="33"/>
  <c r="M27" i="33"/>
  <c r="L27" i="33"/>
  <c r="K27" i="33"/>
  <c r="J27" i="33"/>
  <c r="I27" i="33"/>
  <c r="H27" i="33"/>
  <c r="G27" i="33"/>
  <c r="F27" i="33"/>
  <c r="E27" i="33"/>
  <c r="D27" i="33"/>
  <c r="C27" i="33"/>
  <c r="AA26" i="33"/>
  <c r="Z26" i="33"/>
  <c r="Y26" i="33"/>
  <c r="X26" i="33"/>
  <c r="W26" i="33"/>
  <c r="V26" i="33"/>
  <c r="U26" i="33"/>
  <c r="T26" i="33"/>
  <c r="S26" i="33"/>
  <c r="R26" i="33"/>
  <c r="Q26" i="33"/>
  <c r="P26" i="33"/>
  <c r="O26" i="33"/>
  <c r="N26" i="33"/>
  <c r="M26" i="33"/>
  <c r="L26" i="33"/>
  <c r="K26" i="33"/>
  <c r="J26" i="33"/>
  <c r="I26" i="33"/>
  <c r="H26" i="33"/>
  <c r="G26" i="33"/>
  <c r="F26" i="33"/>
  <c r="E26" i="33"/>
  <c r="D26" i="33"/>
  <c r="C26" i="33"/>
  <c r="AA25" i="33"/>
  <c r="Z25" i="33"/>
  <c r="Y25" i="33"/>
  <c r="X25" i="33"/>
  <c r="W25" i="33"/>
  <c r="V25" i="33"/>
  <c r="U25" i="33"/>
  <c r="T25" i="33"/>
  <c r="S25" i="33"/>
  <c r="R25" i="33"/>
  <c r="Q25" i="33"/>
  <c r="P25" i="33"/>
  <c r="O25" i="33"/>
  <c r="N25" i="33"/>
  <c r="M25" i="33"/>
  <c r="L25" i="33"/>
  <c r="K25" i="33"/>
  <c r="J25" i="33"/>
  <c r="I25" i="33"/>
  <c r="H25" i="33"/>
  <c r="G25" i="33"/>
  <c r="F25" i="33"/>
  <c r="E25" i="33"/>
  <c r="D25" i="33"/>
  <c r="C25" i="33"/>
  <c r="AA24" i="33"/>
  <c r="Z24" i="33"/>
  <c r="Y24" i="33"/>
  <c r="X24" i="33"/>
  <c r="W24" i="33"/>
  <c r="V24" i="33"/>
  <c r="U24" i="33"/>
  <c r="T24" i="33"/>
  <c r="S24" i="33"/>
  <c r="R24" i="33"/>
  <c r="Q24" i="33"/>
  <c r="P24" i="33"/>
  <c r="O24" i="33"/>
  <c r="N24" i="33"/>
  <c r="M24" i="33"/>
  <c r="L24" i="33"/>
  <c r="K24" i="33"/>
  <c r="J24" i="33"/>
  <c r="I24" i="33"/>
  <c r="H24" i="33"/>
  <c r="G24" i="33"/>
  <c r="F24" i="33"/>
  <c r="E24" i="33"/>
  <c r="D24" i="33"/>
  <c r="C24" i="33"/>
  <c r="AA23" i="33"/>
  <c r="Z23" i="33"/>
  <c r="Y23" i="33"/>
  <c r="X23" i="33"/>
  <c r="W23" i="33"/>
  <c r="V23" i="33"/>
  <c r="U23" i="33"/>
  <c r="T23" i="33"/>
  <c r="S23" i="33"/>
  <c r="R23" i="33"/>
  <c r="Q23" i="33"/>
  <c r="P23" i="33"/>
  <c r="O23" i="33"/>
  <c r="N23" i="33"/>
  <c r="M23" i="33"/>
  <c r="L23" i="33"/>
  <c r="K23" i="33"/>
  <c r="J23" i="33"/>
  <c r="I23" i="33"/>
  <c r="H23" i="33"/>
  <c r="G23" i="33"/>
  <c r="F23" i="33"/>
  <c r="E23" i="33"/>
  <c r="D23" i="33"/>
  <c r="C23" i="33"/>
  <c r="AA22" i="33"/>
  <c r="Z22" i="33"/>
  <c r="Y22" i="33"/>
  <c r="X22" i="33"/>
  <c r="W22" i="33"/>
  <c r="V22" i="33"/>
  <c r="U22" i="33"/>
  <c r="T22" i="33"/>
  <c r="S22" i="33"/>
  <c r="R22" i="33"/>
  <c r="Q22" i="33"/>
  <c r="P22" i="33"/>
  <c r="O22" i="33"/>
  <c r="N22" i="33"/>
  <c r="M22" i="33"/>
  <c r="L22" i="33"/>
  <c r="K22" i="33"/>
  <c r="J22" i="33"/>
  <c r="I22" i="33"/>
  <c r="H22" i="33"/>
  <c r="G22" i="33"/>
  <c r="F22" i="33"/>
  <c r="E22" i="33"/>
  <c r="D22" i="33"/>
  <c r="C22" i="33"/>
  <c r="AA21" i="33"/>
  <c r="Z21" i="33"/>
  <c r="Y21" i="33"/>
  <c r="X21" i="33"/>
  <c r="W21" i="33"/>
  <c r="V21" i="33"/>
  <c r="U21" i="33"/>
  <c r="T21" i="33"/>
  <c r="S21" i="33"/>
  <c r="R21" i="33"/>
  <c r="Q21" i="33"/>
  <c r="P21" i="33"/>
  <c r="O21" i="33"/>
  <c r="N21" i="33"/>
  <c r="M21" i="33"/>
  <c r="L21" i="33"/>
  <c r="K21" i="33"/>
  <c r="J21" i="33"/>
  <c r="I21" i="33"/>
  <c r="H21" i="33"/>
  <c r="G21" i="33"/>
  <c r="F21" i="33"/>
  <c r="E21" i="33"/>
  <c r="D21" i="33"/>
  <c r="C21" i="33"/>
  <c r="AA20" i="33"/>
  <c r="Z20" i="33"/>
  <c r="Y20" i="33"/>
  <c r="X20" i="33"/>
  <c r="W20" i="33"/>
  <c r="V20" i="33"/>
  <c r="U20" i="33"/>
  <c r="T20" i="33"/>
  <c r="S20" i="33"/>
  <c r="R20" i="33"/>
  <c r="Q20" i="33"/>
  <c r="P20" i="33"/>
  <c r="O20" i="33"/>
  <c r="N20" i="33"/>
  <c r="M20" i="33"/>
  <c r="L20" i="33"/>
  <c r="K20" i="33"/>
  <c r="J20" i="33"/>
  <c r="I20" i="33"/>
  <c r="H20" i="33"/>
  <c r="G20" i="33"/>
  <c r="F20" i="33"/>
  <c r="E20" i="33"/>
  <c r="D20" i="33"/>
  <c r="C20" i="33"/>
  <c r="AA19" i="33"/>
  <c r="Z19" i="33"/>
  <c r="Y19" i="33"/>
  <c r="X19" i="33"/>
  <c r="W19" i="33"/>
  <c r="V19" i="33"/>
  <c r="U19" i="33"/>
  <c r="T19" i="33"/>
  <c r="S19" i="33"/>
  <c r="R19" i="33"/>
  <c r="Q19" i="33"/>
  <c r="P19" i="33"/>
  <c r="O19" i="33"/>
  <c r="N19" i="33"/>
  <c r="M19" i="33"/>
  <c r="L19" i="33"/>
  <c r="K19" i="33"/>
  <c r="J19" i="33"/>
  <c r="I19" i="33"/>
  <c r="H19" i="33"/>
  <c r="G19" i="33"/>
  <c r="F19" i="33"/>
  <c r="E19" i="33"/>
  <c r="D19" i="33"/>
  <c r="C19" i="33"/>
  <c r="AA18" i="33"/>
  <c r="Z18" i="33"/>
  <c r="Y18" i="33"/>
  <c r="X18" i="33"/>
  <c r="W18" i="33"/>
  <c r="V18" i="33"/>
  <c r="U18" i="33"/>
  <c r="T18" i="33"/>
  <c r="S18" i="33"/>
  <c r="R18" i="33"/>
  <c r="Q18" i="33"/>
  <c r="P18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AA17" i="33"/>
  <c r="Z17" i="33"/>
  <c r="Y17" i="33"/>
  <c r="X17" i="33"/>
  <c r="W17" i="33"/>
  <c r="V17" i="33"/>
  <c r="U17" i="33"/>
  <c r="T17" i="33"/>
  <c r="S17" i="33"/>
  <c r="R17" i="33"/>
  <c r="Q17" i="33"/>
  <c r="P17" i="33"/>
  <c r="O17" i="33"/>
  <c r="N17" i="33"/>
  <c r="M17" i="33"/>
  <c r="L17" i="33"/>
  <c r="K17" i="33"/>
  <c r="J17" i="33"/>
  <c r="I17" i="33"/>
  <c r="H17" i="33"/>
  <c r="G17" i="33"/>
  <c r="F17" i="33"/>
  <c r="E17" i="33"/>
  <c r="D17" i="33"/>
  <c r="C17" i="33"/>
  <c r="AA16" i="33"/>
  <c r="Z16" i="33"/>
  <c r="Y16" i="33"/>
  <c r="X16" i="33"/>
  <c r="W16" i="33"/>
  <c r="V16" i="33"/>
  <c r="U16" i="33"/>
  <c r="T16" i="33"/>
  <c r="S16" i="33"/>
  <c r="R16" i="33"/>
  <c r="Q16" i="33"/>
  <c r="P16" i="33"/>
  <c r="O16" i="33"/>
  <c r="N16" i="33"/>
  <c r="M16" i="33"/>
  <c r="L16" i="33"/>
  <c r="K16" i="33"/>
  <c r="J16" i="33"/>
  <c r="I16" i="33"/>
  <c r="H16" i="33"/>
  <c r="G16" i="33"/>
  <c r="F16" i="33"/>
  <c r="E16" i="33"/>
  <c r="D16" i="33"/>
  <c r="C16" i="33"/>
  <c r="AA15" i="33"/>
  <c r="Z15" i="33"/>
  <c r="Y15" i="33"/>
  <c r="X15" i="33"/>
  <c r="W15" i="33"/>
  <c r="V15" i="33"/>
  <c r="U15" i="33"/>
  <c r="T15" i="33"/>
  <c r="S15" i="33"/>
  <c r="R15" i="33"/>
  <c r="Q15" i="33"/>
  <c r="P15" i="33"/>
  <c r="O15" i="33"/>
  <c r="N15" i="33"/>
  <c r="M15" i="33"/>
  <c r="L15" i="33"/>
  <c r="K15" i="33"/>
  <c r="J15" i="33"/>
  <c r="I15" i="33"/>
  <c r="H15" i="33"/>
  <c r="G15" i="33"/>
  <c r="F15" i="33"/>
  <c r="E15" i="33"/>
  <c r="D15" i="33"/>
  <c r="C15" i="33"/>
  <c r="AA14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AA13" i="33"/>
  <c r="Z13" i="33"/>
  <c r="Y13" i="33"/>
  <c r="X13" i="33"/>
  <c r="W13" i="33"/>
  <c r="V13" i="33"/>
  <c r="U13" i="33"/>
  <c r="T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E13" i="33"/>
  <c r="D13" i="33"/>
  <c r="C13" i="33"/>
  <c r="AA12" i="33"/>
  <c r="Z12" i="33"/>
  <c r="Y12" i="33"/>
  <c r="X12" i="33"/>
  <c r="W12" i="33"/>
  <c r="V12" i="33"/>
  <c r="U12" i="33"/>
  <c r="T12" i="33"/>
  <c r="S12" i="33"/>
  <c r="R12" i="33"/>
  <c r="Q12" i="33"/>
  <c r="P12" i="33"/>
  <c r="O12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AA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F11" i="33"/>
  <c r="E11" i="33"/>
  <c r="D11" i="33"/>
  <c r="C11" i="33"/>
  <c r="AA10" i="33"/>
  <c r="Z10" i="33"/>
  <c r="Y10" i="33"/>
  <c r="X10" i="33"/>
  <c r="W10" i="33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F10" i="33"/>
  <c r="E10" i="33"/>
  <c r="D10" i="33"/>
  <c r="C10" i="33"/>
  <c r="AA9" i="33"/>
  <c r="Z9" i="33"/>
  <c r="Y9" i="33"/>
  <c r="X9" i="33"/>
  <c r="W9" i="33"/>
  <c r="V9" i="33"/>
  <c r="U9" i="33"/>
  <c r="T9" i="33"/>
  <c r="S9" i="33"/>
  <c r="R9" i="33"/>
  <c r="Q9" i="33"/>
  <c r="P9" i="33"/>
  <c r="O9" i="33"/>
  <c r="N9" i="33"/>
  <c r="M9" i="33"/>
  <c r="L9" i="33"/>
  <c r="K9" i="33"/>
  <c r="J9" i="33"/>
  <c r="I9" i="33"/>
  <c r="H9" i="33"/>
  <c r="G9" i="33"/>
  <c r="F9" i="33"/>
  <c r="E9" i="33"/>
  <c r="D9" i="33"/>
  <c r="C9" i="33"/>
  <c r="AA8" i="33"/>
  <c r="Z8" i="33"/>
  <c r="Y8" i="33"/>
  <c r="X8" i="33"/>
  <c r="W8" i="33"/>
  <c r="V8" i="33"/>
  <c r="U8" i="33"/>
  <c r="T8" i="33"/>
  <c r="S8" i="33"/>
  <c r="R8" i="33"/>
  <c r="Q8" i="33"/>
  <c r="P8" i="33"/>
  <c r="O8" i="33"/>
  <c r="N8" i="33"/>
  <c r="M8" i="33"/>
  <c r="L8" i="33"/>
  <c r="K8" i="33"/>
  <c r="J8" i="33"/>
  <c r="I8" i="33"/>
  <c r="H8" i="33"/>
  <c r="G8" i="33"/>
  <c r="F8" i="33"/>
  <c r="E8" i="33"/>
  <c r="D8" i="33"/>
  <c r="C8" i="33"/>
  <c r="AA54" i="34"/>
  <c r="Z54" i="34"/>
  <c r="Y54" i="34"/>
  <c r="X54" i="34"/>
  <c r="W54" i="34"/>
  <c r="V54" i="34"/>
  <c r="U54" i="34"/>
  <c r="T54" i="34"/>
  <c r="S54" i="34"/>
  <c r="R54" i="34"/>
  <c r="Q54" i="34"/>
  <c r="P54" i="34"/>
  <c r="O54" i="34"/>
  <c r="N54" i="34"/>
  <c r="M54" i="34"/>
  <c r="L54" i="34"/>
  <c r="K54" i="34"/>
  <c r="J54" i="34"/>
  <c r="I54" i="34"/>
  <c r="H54" i="34"/>
  <c r="G54" i="34"/>
  <c r="F54" i="34"/>
  <c r="E54" i="34"/>
  <c r="D54" i="34"/>
  <c r="AA53" i="34"/>
  <c r="Z53" i="34"/>
  <c r="Y53" i="34"/>
  <c r="X53" i="34"/>
  <c r="W53" i="34"/>
  <c r="V53" i="34"/>
  <c r="U53" i="34"/>
  <c r="T53" i="34"/>
  <c r="S53" i="34"/>
  <c r="R53" i="34"/>
  <c r="Q53" i="34"/>
  <c r="P53" i="34"/>
  <c r="O53" i="34"/>
  <c r="N53" i="34"/>
  <c r="M53" i="34"/>
  <c r="L53" i="34"/>
  <c r="K53" i="34"/>
  <c r="J53" i="34"/>
  <c r="I53" i="34"/>
  <c r="H53" i="34"/>
  <c r="G53" i="34"/>
  <c r="F53" i="34"/>
  <c r="E53" i="34"/>
  <c r="D53" i="34"/>
  <c r="AA52" i="34"/>
  <c r="Z52" i="34"/>
  <c r="Y52" i="34"/>
  <c r="X52" i="34"/>
  <c r="W52" i="34"/>
  <c r="V52" i="34"/>
  <c r="U52" i="34"/>
  <c r="T52" i="34"/>
  <c r="S52" i="34"/>
  <c r="R52" i="34"/>
  <c r="Q52" i="34"/>
  <c r="P52" i="34"/>
  <c r="O52" i="34"/>
  <c r="N52" i="34"/>
  <c r="M52" i="34"/>
  <c r="L52" i="34"/>
  <c r="K52" i="34"/>
  <c r="J52" i="34"/>
  <c r="I52" i="34"/>
  <c r="H52" i="34"/>
  <c r="G52" i="34"/>
  <c r="F52" i="34"/>
  <c r="E52" i="34"/>
  <c r="D52" i="34"/>
  <c r="AA51" i="34"/>
  <c r="Z51" i="34"/>
  <c r="Y51" i="34"/>
  <c r="X51" i="34"/>
  <c r="W51" i="34"/>
  <c r="V51" i="34"/>
  <c r="U51" i="34"/>
  <c r="T51" i="34"/>
  <c r="S51" i="34"/>
  <c r="R51" i="34"/>
  <c r="Q51" i="34"/>
  <c r="P51" i="34"/>
  <c r="O51" i="34"/>
  <c r="N51" i="34"/>
  <c r="M51" i="34"/>
  <c r="L51" i="34"/>
  <c r="K51" i="34"/>
  <c r="J51" i="34"/>
  <c r="I51" i="34"/>
  <c r="H51" i="34"/>
  <c r="G51" i="34"/>
  <c r="F51" i="34"/>
  <c r="E51" i="34"/>
  <c r="D51" i="34"/>
  <c r="AA50" i="34"/>
  <c r="Z50" i="34"/>
  <c r="Y50" i="34"/>
  <c r="X50" i="34"/>
  <c r="W50" i="34"/>
  <c r="V50" i="34"/>
  <c r="U50" i="34"/>
  <c r="T50" i="34"/>
  <c r="S50" i="34"/>
  <c r="R50" i="34"/>
  <c r="Q50" i="34"/>
  <c r="P50" i="34"/>
  <c r="O50" i="34"/>
  <c r="N50" i="34"/>
  <c r="M50" i="34"/>
  <c r="L50" i="34"/>
  <c r="K50" i="34"/>
  <c r="J50" i="34"/>
  <c r="I50" i="34"/>
  <c r="H50" i="34"/>
  <c r="G50" i="34"/>
  <c r="F50" i="34"/>
  <c r="E50" i="34"/>
  <c r="D50" i="34"/>
  <c r="AA49" i="34"/>
  <c r="Z49" i="34"/>
  <c r="Y49" i="34"/>
  <c r="X49" i="34"/>
  <c r="W49" i="34"/>
  <c r="V49" i="34"/>
  <c r="U49" i="34"/>
  <c r="T49" i="34"/>
  <c r="S49" i="34"/>
  <c r="R49" i="34"/>
  <c r="Q49" i="34"/>
  <c r="P49" i="34"/>
  <c r="O49" i="34"/>
  <c r="N49" i="34"/>
  <c r="M49" i="34"/>
  <c r="L49" i="34"/>
  <c r="K49" i="34"/>
  <c r="J49" i="34"/>
  <c r="I49" i="34"/>
  <c r="H49" i="34"/>
  <c r="G49" i="34"/>
  <c r="F49" i="34"/>
  <c r="E49" i="34"/>
  <c r="D49" i="34"/>
  <c r="AA48" i="34"/>
  <c r="Z48" i="34"/>
  <c r="Y48" i="34"/>
  <c r="X48" i="34"/>
  <c r="W48" i="34"/>
  <c r="V48" i="34"/>
  <c r="U48" i="34"/>
  <c r="T48" i="34"/>
  <c r="S48" i="34"/>
  <c r="R48" i="34"/>
  <c r="Q48" i="34"/>
  <c r="P48" i="34"/>
  <c r="O48" i="34"/>
  <c r="N48" i="34"/>
  <c r="M48" i="34"/>
  <c r="L48" i="34"/>
  <c r="K48" i="34"/>
  <c r="J48" i="34"/>
  <c r="I48" i="34"/>
  <c r="H48" i="34"/>
  <c r="G48" i="34"/>
  <c r="F48" i="34"/>
  <c r="E48" i="34"/>
  <c r="D48" i="34"/>
  <c r="AA47" i="34"/>
  <c r="Z47" i="34"/>
  <c r="Y47" i="34"/>
  <c r="X47" i="34"/>
  <c r="W47" i="34"/>
  <c r="V47" i="34"/>
  <c r="U47" i="34"/>
  <c r="T47" i="34"/>
  <c r="S47" i="34"/>
  <c r="R47" i="34"/>
  <c r="Q47" i="34"/>
  <c r="P47" i="34"/>
  <c r="O47" i="34"/>
  <c r="N47" i="34"/>
  <c r="M47" i="34"/>
  <c r="L47" i="34"/>
  <c r="K47" i="34"/>
  <c r="J47" i="34"/>
  <c r="I47" i="34"/>
  <c r="H47" i="34"/>
  <c r="G47" i="34"/>
  <c r="F47" i="34"/>
  <c r="E47" i="34"/>
  <c r="D47" i="34"/>
  <c r="AA46" i="34"/>
  <c r="Z46" i="34"/>
  <c r="Y46" i="34"/>
  <c r="X46" i="34"/>
  <c r="W46" i="34"/>
  <c r="V46" i="34"/>
  <c r="U46" i="34"/>
  <c r="T46" i="34"/>
  <c r="S46" i="34"/>
  <c r="R46" i="34"/>
  <c r="Q46" i="34"/>
  <c r="P46" i="34"/>
  <c r="O46" i="34"/>
  <c r="N46" i="34"/>
  <c r="M46" i="34"/>
  <c r="L46" i="34"/>
  <c r="K46" i="34"/>
  <c r="J46" i="34"/>
  <c r="I46" i="34"/>
  <c r="H46" i="34"/>
  <c r="G46" i="34"/>
  <c r="F46" i="34"/>
  <c r="E46" i="34"/>
  <c r="D46" i="34"/>
  <c r="AA45" i="34"/>
  <c r="Z45" i="34"/>
  <c r="Y45" i="34"/>
  <c r="X45" i="34"/>
  <c r="W45" i="34"/>
  <c r="V45" i="34"/>
  <c r="U45" i="34"/>
  <c r="T45" i="34"/>
  <c r="S45" i="34"/>
  <c r="R45" i="34"/>
  <c r="Q45" i="34"/>
  <c r="P45" i="34"/>
  <c r="O45" i="34"/>
  <c r="N45" i="34"/>
  <c r="M45" i="34"/>
  <c r="L45" i="34"/>
  <c r="K45" i="34"/>
  <c r="J45" i="34"/>
  <c r="I45" i="34"/>
  <c r="H45" i="34"/>
  <c r="G45" i="34"/>
  <c r="F45" i="34"/>
  <c r="E45" i="34"/>
  <c r="D45" i="34"/>
  <c r="AA44" i="34"/>
  <c r="Z44" i="34"/>
  <c r="Y44" i="34"/>
  <c r="X44" i="34"/>
  <c r="W44" i="34"/>
  <c r="V44" i="34"/>
  <c r="U44" i="34"/>
  <c r="T44" i="34"/>
  <c r="S44" i="34"/>
  <c r="R44" i="34"/>
  <c r="Q44" i="34"/>
  <c r="P44" i="34"/>
  <c r="O44" i="34"/>
  <c r="N44" i="34"/>
  <c r="M44" i="34"/>
  <c r="L44" i="34"/>
  <c r="K44" i="34"/>
  <c r="J44" i="34"/>
  <c r="I44" i="34"/>
  <c r="H44" i="34"/>
  <c r="G44" i="34"/>
  <c r="F44" i="34"/>
  <c r="E44" i="34"/>
  <c r="D44" i="34"/>
  <c r="AA43" i="34"/>
  <c r="Z43" i="34"/>
  <c r="Y43" i="34"/>
  <c r="X43" i="34"/>
  <c r="W43" i="34"/>
  <c r="V43" i="34"/>
  <c r="U43" i="34"/>
  <c r="T43" i="34"/>
  <c r="S43" i="34"/>
  <c r="R43" i="34"/>
  <c r="Q43" i="34"/>
  <c r="P43" i="34"/>
  <c r="O43" i="34"/>
  <c r="N43" i="34"/>
  <c r="M43" i="34"/>
  <c r="L43" i="34"/>
  <c r="K43" i="34"/>
  <c r="J43" i="34"/>
  <c r="I43" i="34"/>
  <c r="H43" i="34"/>
  <c r="G43" i="34"/>
  <c r="F43" i="34"/>
  <c r="E43" i="34"/>
  <c r="D43" i="34"/>
  <c r="AA42" i="34"/>
  <c r="Z42" i="34"/>
  <c r="Y42" i="34"/>
  <c r="X42" i="34"/>
  <c r="W42" i="34"/>
  <c r="V42" i="34"/>
  <c r="U42" i="34"/>
  <c r="T42" i="34"/>
  <c r="S42" i="34"/>
  <c r="R42" i="34"/>
  <c r="Q42" i="34"/>
  <c r="P42" i="34"/>
  <c r="O42" i="34"/>
  <c r="N42" i="34"/>
  <c r="M42" i="34"/>
  <c r="L42" i="34"/>
  <c r="K42" i="34"/>
  <c r="J42" i="34"/>
  <c r="I42" i="34"/>
  <c r="H42" i="34"/>
  <c r="G42" i="34"/>
  <c r="F42" i="34"/>
  <c r="E42" i="34"/>
  <c r="D42" i="34"/>
  <c r="AA41" i="34"/>
  <c r="Z41" i="34"/>
  <c r="Y41" i="34"/>
  <c r="X41" i="34"/>
  <c r="W41" i="34"/>
  <c r="V41" i="34"/>
  <c r="U41" i="34"/>
  <c r="T41" i="34"/>
  <c r="S41" i="34"/>
  <c r="R41" i="34"/>
  <c r="Q41" i="34"/>
  <c r="P41" i="34"/>
  <c r="O41" i="34"/>
  <c r="N41" i="34"/>
  <c r="M41" i="34"/>
  <c r="L41" i="34"/>
  <c r="K41" i="34"/>
  <c r="J41" i="34"/>
  <c r="I41" i="34"/>
  <c r="H41" i="34"/>
  <c r="G41" i="34"/>
  <c r="F41" i="34"/>
  <c r="E41" i="34"/>
  <c r="D41" i="34"/>
  <c r="AA40" i="34"/>
  <c r="Z40" i="34"/>
  <c r="Y40" i="34"/>
  <c r="X40" i="34"/>
  <c r="W40" i="34"/>
  <c r="V40" i="34"/>
  <c r="U40" i="34"/>
  <c r="T40" i="34"/>
  <c r="S40" i="34"/>
  <c r="R40" i="34"/>
  <c r="Q40" i="34"/>
  <c r="P40" i="34"/>
  <c r="O40" i="34"/>
  <c r="N40" i="34"/>
  <c r="M40" i="34"/>
  <c r="L40" i="34"/>
  <c r="K40" i="34"/>
  <c r="J40" i="34"/>
  <c r="I40" i="34"/>
  <c r="H40" i="34"/>
  <c r="G40" i="34"/>
  <c r="F40" i="34"/>
  <c r="E40" i="34"/>
  <c r="D40" i="34"/>
  <c r="AA39" i="34"/>
  <c r="Z39" i="34"/>
  <c r="Y39" i="34"/>
  <c r="X39" i="34"/>
  <c r="W39" i="34"/>
  <c r="V39" i="34"/>
  <c r="U39" i="34"/>
  <c r="T39" i="34"/>
  <c r="S39" i="34"/>
  <c r="R39" i="34"/>
  <c r="Q39" i="34"/>
  <c r="P39" i="34"/>
  <c r="O39" i="34"/>
  <c r="N39" i="34"/>
  <c r="M39" i="34"/>
  <c r="L39" i="34"/>
  <c r="K39" i="34"/>
  <c r="J39" i="34"/>
  <c r="I39" i="34"/>
  <c r="H39" i="34"/>
  <c r="G39" i="34"/>
  <c r="F39" i="34"/>
  <c r="E39" i="34"/>
  <c r="D39" i="34"/>
  <c r="AA38" i="34"/>
  <c r="Z38" i="34"/>
  <c r="Y38" i="34"/>
  <c r="X38" i="34"/>
  <c r="W38" i="34"/>
  <c r="V38" i="34"/>
  <c r="U38" i="34"/>
  <c r="T38" i="34"/>
  <c r="S38" i="34"/>
  <c r="R38" i="34"/>
  <c r="Q38" i="34"/>
  <c r="P38" i="34"/>
  <c r="O38" i="34"/>
  <c r="N38" i="34"/>
  <c r="M38" i="34"/>
  <c r="L38" i="34"/>
  <c r="K38" i="34"/>
  <c r="J38" i="34"/>
  <c r="I38" i="34"/>
  <c r="H38" i="34"/>
  <c r="G38" i="34"/>
  <c r="F38" i="34"/>
  <c r="E38" i="34"/>
  <c r="D38" i="34"/>
  <c r="AA37" i="34"/>
  <c r="Z37" i="34"/>
  <c r="Y37" i="34"/>
  <c r="X37" i="34"/>
  <c r="W37" i="34"/>
  <c r="V37" i="34"/>
  <c r="U37" i="34"/>
  <c r="T37" i="34"/>
  <c r="S37" i="34"/>
  <c r="R37" i="34"/>
  <c r="Q37" i="34"/>
  <c r="P37" i="34"/>
  <c r="O37" i="34"/>
  <c r="N37" i="34"/>
  <c r="M37" i="34"/>
  <c r="L37" i="34"/>
  <c r="K37" i="34"/>
  <c r="J37" i="34"/>
  <c r="I37" i="34"/>
  <c r="H37" i="34"/>
  <c r="G37" i="34"/>
  <c r="F37" i="34"/>
  <c r="E37" i="34"/>
  <c r="D37" i="34"/>
  <c r="AA36" i="34"/>
  <c r="Z36" i="34"/>
  <c r="Y36" i="34"/>
  <c r="X36" i="34"/>
  <c r="W36" i="34"/>
  <c r="V36" i="34"/>
  <c r="U36" i="34"/>
  <c r="T36" i="34"/>
  <c r="S36" i="34"/>
  <c r="R36" i="34"/>
  <c r="Q36" i="34"/>
  <c r="P36" i="34"/>
  <c r="O36" i="34"/>
  <c r="N36" i="34"/>
  <c r="M36" i="34"/>
  <c r="L36" i="34"/>
  <c r="K36" i="34"/>
  <c r="J36" i="34"/>
  <c r="I36" i="34"/>
  <c r="H36" i="34"/>
  <c r="G36" i="34"/>
  <c r="F36" i="34"/>
  <c r="E36" i="34"/>
  <c r="D36" i="34"/>
  <c r="AA35" i="34"/>
  <c r="Z35" i="34"/>
  <c r="Y35" i="34"/>
  <c r="X35" i="34"/>
  <c r="W35" i="34"/>
  <c r="V35" i="34"/>
  <c r="U35" i="34"/>
  <c r="T35" i="34"/>
  <c r="S35" i="34"/>
  <c r="R35" i="34"/>
  <c r="Q35" i="34"/>
  <c r="P35" i="34"/>
  <c r="O35" i="34"/>
  <c r="N35" i="34"/>
  <c r="M35" i="34"/>
  <c r="L35" i="34"/>
  <c r="K35" i="34"/>
  <c r="J35" i="34"/>
  <c r="I35" i="34"/>
  <c r="H35" i="34"/>
  <c r="G35" i="34"/>
  <c r="F35" i="34"/>
  <c r="E35" i="34"/>
  <c r="D35" i="34"/>
  <c r="AA34" i="34"/>
  <c r="Z34" i="34"/>
  <c r="Y34" i="34"/>
  <c r="X34" i="34"/>
  <c r="W34" i="34"/>
  <c r="V34" i="34"/>
  <c r="U34" i="34"/>
  <c r="T34" i="34"/>
  <c r="S34" i="34"/>
  <c r="R34" i="34"/>
  <c r="Q34" i="34"/>
  <c r="P34" i="34"/>
  <c r="O34" i="34"/>
  <c r="N34" i="34"/>
  <c r="M34" i="34"/>
  <c r="L34" i="34"/>
  <c r="K34" i="34"/>
  <c r="J34" i="34"/>
  <c r="I34" i="34"/>
  <c r="H34" i="34"/>
  <c r="G34" i="34"/>
  <c r="F34" i="34"/>
  <c r="E34" i="34"/>
  <c r="D34" i="34"/>
  <c r="AA33" i="34"/>
  <c r="Z33" i="34"/>
  <c r="Y33" i="34"/>
  <c r="X33" i="34"/>
  <c r="W33" i="34"/>
  <c r="V33" i="34"/>
  <c r="U33" i="34"/>
  <c r="T33" i="34"/>
  <c r="S33" i="34"/>
  <c r="R33" i="34"/>
  <c r="Q33" i="34"/>
  <c r="P33" i="34"/>
  <c r="O33" i="34"/>
  <c r="N33" i="34"/>
  <c r="M33" i="34"/>
  <c r="L33" i="34"/>
  <c r="K33" i="34"/>
  <c r="J33" i="34"/>
  <c r="I33" i="34"/>
  <c r="H33" i="34"/>
  <c r="G33" i="34"/>
  <c r="F33" i="34"/>
  <c r="E33" i="34"/>
  <c r="D33" i="34"/>
  <c r="AA32" i="34"/>
  <c r="Z32" i="34"/>
  <c r="Y32" i="34"/>
  <c r="X32" i="34"/>
  <c r="W32" i="34"/>
  <c r="V32" i="34"/>
  <c r="U32" i="34"/>
  <c r="T32" i="34"/>
  <c r="S32" i="34"/>
  <c r="R32" i="34"/>
  <c r="Q32" i="34"/>
  <c r="P32" i="34"/>
  <c r="O32" i="34"/>
  <c r="N32" i="34"/>
  <c r="M32" i="34"/>
  <c r="L32" i="34"/>
  <c r="K32" i="34"/>
  <c r="J32" i="34"/>
  <c r="I32" i="34"/>
  <c r="H32" i="34"/>
  <c r="G32" i="34"/>
  <c r="F32" i="34"/>
  <c r="E32" i="34"/>
  <c r="D32" i="34"/>
  <c r="AA31" i="34"/>
  <c r="Z31" i="34"/>
  <c r="Y31" i="34"/>
  <c r="X31" i="34"/>
  <c r="W31" i="34"/>
  <c r="V31" i="34"/>
  <c r="U31" i="34"/>
  <c r="T31" i="34"/>
  <c r="S31" i="34"/>
  <c r="R31" i="34"/>
  <c r="Q31" i="34"/>
  <c r="P31" i="34"/>
  <c r="O31" i="34"/>
  <c r="N31" i="34"/>
  <c r="M31" i="34"/>
  <c r="L31" i="34"/>
  <c r="K31" i="34"/>
  <c r="J31" i="34"/>
  <c r="I31" i="34"/>
  <c r="H31" i="34"/>
  <c r="G31" i="34"/>
  <c r="F31" i="34"/>
  <c r="E31" i="34"/>
  <c r="D31" i="34"/>
  <c r="AA30" i="34"/>
  <c r="Z30" i="34"/>
  <c r="Y30" i="34"/>
  <c r="X30" i="34"/>
  <c r="W30" i="34"/>
  <c r="V30" i="34"/>
  <c r="U30" i="34"/>
  <c r="T30" i="34"/>
  <c r="S30" i="34"/>
  <c r="R30" i="34"/>
  <c r="Q30" i="34"/>
  <c r="P30" i="34"/>
  <c r="O30" i="34"/>
  <c r="N30" i="34"/>
  <c r="M30" i="34"/>
  <c r="L30" i="34"/>
  <c r="K30" i="34"/>
  <c r="J30" i="34"/>
  <c r="I30" i="34"/>
  <c r="H30" i="34"/>
  <c r="G30" i="34"/>
  <c r="F30" i="34"/>
  <c r="E30" i="34"/>
  <c r="D30" i="34"/>
  <c r="AA29" i="34"/>
  <c r="Z29" i="34"/>
  <c r="Y29" i="34"/>
  <c r="X29" i="34"/>
  <c r="W29" i="34"/>
  <c r="V29" i="34"/>
  <c r="U29" i="34"/>
  <c r="T29" i="34"/>
  <c r="S29" i="34"/>
  <c r="R29" i="34"/>
  <c r="Q29" i="34"/>
  <c r="P29" i="34"/>
  <c r="O29" i="34"/>
  <c r="N29" i="34"/>
  <c r="M29" i="34"/>
  <c r="L29" i="34"/>
  <c r="K29" i="34"/>
  <c r="J29" i="34"/>
  <c r="I29" i="34"/>
  <c r="H29" i="34"/>
  <c r="G29" i="34"/>
  <c r="F29" i="34"/>
  <c r="E29" i="34"/>
  <c r="D29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AA27" i="34"/>
  <c r="Z27" i="34"/>
  <c r="Y27" i="34"/>
  <c r="X27" i="34"/>
  <c r="W27" i="34"/>
  <c r="V27" i="34"/>
  <c r="U27" i="34"/>
  <c r="T27" i="34"/>
  <c r="S27" i="34"/>
  <c r="R27" i="34"/>
  <c r="Q27" i="34"/>
  <c r="P27" i="34"/>
  <c r="O27" i="34"/>
  <c r="N27" i="34"/>
  <c r="M27" i="34"/>
  <c r="L27" i="34"/>
  <c r="L55" i="34" s="1"/>
  <c r="K27" i="34"/>
  <c r="J27" i="34"/>
  <c r="I27" i="34"/>
  <c r="H27" i="34"/>
  <c r="G27" i="34"/>
  <c r="F27" i="34"/>
  <c r="E27" i="34"/>
  <c r="D27" i="34"/>
  <c r="AA26" i="34"/>
  <c r="Z26" i="34"/>
  <c r="Y26" i="34"/>
  <c r="X26" i="34"/>
  <c r="W26" i="34"/>
  <c r="V26" i="34"/>
  <c r="U26" i="34"/>
  <c r="T26" i="34"/>
  <c r="S26" i="34"/>
  <c r="R26" i="34"/>
  <c r="Q26" i="34"/>
  <c r="P26" i="34"/>
  <c r="O26" i="34"/>
  <c r="N26" i="34"/>
  <c r="M26" i="34"/>
  <c r="L26" i="34"/>
  <c r="K26" i="34"/>
  <c r="J26" i="34"/>
  <c r="I26" i="34"/>
  <c r="H26" i="34"/>
  <c r="G26" i="34"/>
  <c r="F26" i="34"/>
  <c r="E26" i="34"/>
  <c r="D26" i="34"/>
  <c r="AA25" i="34"/>
  <c r="Z25" i="34"/>
  <c r="Y25" i="34"/>
  <c r="X25" i="34"/>
  <c r="W25" i="34"/>
  <c r="V25" i="34"/>
  <c r="U25" i="34"/>
  <c r="T25" i="34"/>
  <c r="S25" i="34"/>
  <c r="R25" i="34"/>
  <c r="Q25" i="34"/>
  <c r="P25" i="34"/>
  <c r="O25" i="34"/>
  <c r="N25" i="34"/>
  <c r="M25" i="34"/>
  <c r="L25" i="34"/>
  <c r="K25" i="34"/>
  <c r="J25" i="34"/>
  <c r="I25" i="34"/>
  <c r="H25" i="34"/>
  <c r="G25" i="34"/>
  <c r="F25" i="34"/>
  <c r="E25" i="34"/>
  <c r="D25" i="34"/>
  <c r="AA24" i="34"/>
  <c r="Z24" i="34"/>
  <c r="Y24" i="34"/>
  <c r="X24" i="34"/>
  <c r="W24" i="34"/>
  <c r="V24" i="34"/>
  <c r="U24" i="34"/>
  <c r="T24" i="34"/>
  <c r="S24" i="34"/>
  <c r="R24" i="34"/>
  <c r="Q24" i="34"/>
  <c r="P24" i="34"/>
  <c r="O24" i="34"/>
  <c r="N24" i="34"/>
  <c r="M24" i="34"/>
  <c r="L24" i="34"/>
  <c r="K24" i="34"/>
  <c r="J24" i="34"/>
  <c r="I24" i="34"/>
  <c r="H24" i="34"/>
  <c r="G24" i="34"/>
  <c r="F24" i="34"/>
  <c r="E24" i="34"/>
  <c r="D24" i="34"/>
  <c r="AA23" i="34"/>
  <c r="Z23" i="34"/>
  <c r="Y23" i="34"/>
  <c r="X23" i="34"/>
  <c r="W23" i="34"/>
  <c r="V23" i="34"/>
  <c r="U23" i="34"/>
  <c r="T23" i="34"/>
  <c r="S23" i="34"/>
  <c r="R23" i="34"/>
  <c r="Q23" i="34"/>
  <c r="P23" i="34"/>
  <c r="O23" i="34"/>
  <c r="N23" i="34"/>
  <c r="M23" i="34"/>
  <c r="L23" i="34"/>
  <c r="K23" i="34"/>
  <c r="J23" i="34"/>
  <c r="I23" i="34"/>
  <c r="H23" i="34"/>
  <c r="G23" i="34"/>
  <c r="F23" i="34"/>
  <c r="E23" i="34"/>
  <c r="D23" i="34"/>
  <c r="AA22" i="34"/>
  <c r="Z22" i="34"/>
  <c r="Y22" i="34"/>
  <c r="X22" i="34"/>
  <c r="W22" i="34"/>
  <c r="V22" i="34"/>
  <c r="U22" i="34"/>
  <c r="T22" i="34"/>
  <c r="S22" i="34"/>
  <c r="R22" i="34"/>
  <c r="Q22" i="34"/>
  <c r="P22" i="34"/>
  <c r="O22" i="34"/>
  <c r="N22" i="34"/>
  <c r="M22" i="34"/>
  <c r="L22" i="34"/>
  <c r="K22" i="34"/>
  <c r="J22" i="34"/>
  <c r="I22" i="34"/>
  <c r="H22" i="34"/>
  <c r="G22" i="34"/>
  <c r="F22" i="34"/>
  <c r="E22" i="34"/>
  <c r="D22" i="34"/>
  <c r="AA21" i="34"/>
  <c r="Z21" i="34"/>
  <c r="Y21" i="34"/>
  <c r="X21" i="34"/>
  <c r="W21" i="34"/>
  <c r="V21" i="34"/>
  <c r="U21" i="34"/>
  <c r="T21" i="34"/>
  <c r="S21" i="34"/>
  <c r="R21" i="34"/>
  <c r="Q21" i="34"/>
  <c r="P21" i="34"/>
  <c r="O21" i="34"/>
  <c r="N21" i="34"/>
  <c r="M21" i="34"/>
  <c r="L21" i="34"/>
  <c r="K21" i="34"/>
  <c r="J21" i="34"/>
  <c r="I21" i="34"/>
  <c r="H21" i="34"/>
  <c r="G21" i="34"/>
  <c r="F21" i="34"/>
  <c r="E21" i="34"/>
  <c r="D21" i="34"/>
  <c r="AA20" i="34"/>
  <c r="Z20" i="34"/>
  <c r="Y20" i="34"/>
  <c r="X20" i="34"/>
  <c r="W20" i="34"/>
  <c r="V20" i="34"/>
  <c r="U20" i="34"/>
  <c r="T20" i="34"/>
  <c r="S20" i="34"/>
  <c r="R20" i="34"/>
  <c r="Q20" i="34"/>
  <c r="P20" i="34"/>
  <c r="O20" i="34"/>
  <c r="N20" i="34"/>
  <c r="M20" i="34"/>
  <c r="L20" i="34"/>
  <c r="K20" i="34"/>
  <c r="J20" i="34"/>
  <c r="I20" i="34"/>
  <c r="H20" i="34"/>
  <c r="G20" i="34"/>
  <c r="F20" i="34"/>
  <c r="E20" i="34"/>
  <c r="D20" i="34"/>
  <c r="AA19" i="34"/>
  <c r="Z19" i="34"/>
  <c r="Y19" i="34"/>
  <c r="X19" i="34"/>
  <c r="W19" i="34"/>
  <c r="V19" i="34"/>
  <c r="U19" i="34"/>
  <c r="T19" i="34"/>
  <c r="S19" i="34"/>
  <c r="R19" i="34"/>
  <c r="Q19" i="34"/>
  <c r="P19" i="34"/>
  <c r="O19" i="34"/>
  <c r="N19" i="34"/>
  <c r="M19" i="34"/>
  <c r="L19" i="34"/>
  <c r="K19" i="34"/>
  <c r="J19" i="34"/>
  <c r="I19" i="34"/>
  <c r="H19" i="34"/>
  <c r="G19" i="34"/>
  <c r="F19" i="34"/>
  <c r="E19" i="34"/>
  <c r="D19" i="34"/>
  <c r="AA18" i="34"/>
  <c r="Z18" i="34"/>
  <c r="Y18" i="34"/>
  <c r="X18" i="34"/>
  <c r="W18" i="34"/>
  <c r="V18" i="34"/>
  <c r="U18" i="34"/>
  <c r="T18" i="34"/>
  <c r="S18" i="34"/>
  <c r="R18" i="34"/>
  <c r="Q18" i="34"/>
  <c r="P18" i="34"/>
  <c r="O18" i="34"/>
  <c r="N18" i="34"/>
  <c r="M18" i="34"/>
  <c r="L18" i="34"/>
  <c r="K18" i="34"/>
  <c r="J18" i="34"/>
  <c r="I18" i="34"/>
  <c r="H18" i="34"/>
  <c r="G18" i="34"/>
  <c r="F18" i="34"/>
  <c r="E18" i="34"/>
  <c r="D18" i="34"/>
  <c r="AA17" i="34"/>
  <c r="Z17" i="34"/>
  <c r="Y17" i="34"/>
  <c r="X17" i="34"/>
  <c r="W17" i="34"/>
  <c r="V17" i="34"/>
  <c r="U17" i="34"/>
  <c r="T17" i="34"/>
  <c r="S17" i="34"/>
  <c r="R17" i="34"/>
  <c r="Q17" i="34"/>
  <c r="P17" i="34"/>
  <c r="O17" i="34"/>
  <c r="N17" i="34"/>
  <c r="M17" i="34"/>
  <c r="L17" i="34"/>
  <c r="K17" i="34"/>
  <c r="J17" i="34"/>
  <c r="I17" i="34"/>
  <c r="H17" i="34"/>
  <c r="G17" i="34"/>
  <c r="F17" i="34"/>
  <c r="E17" i="34"/>
  <c r="D17" i="34"/>
  <c r="AA16" i="34"/>
  <c r="Z16" i="34"/>
  <c r="Y16" i="34"/>
  <c r="X16" i="34"/>
  <c r="W16" i="34"/>
  <c r="V16" i="34"/>
  <c r="U16" i="34"/>
  <c r="T16" i="34"/>
  <c r="S16" i="34"/>
  <c r="R16" i="34"/>
  <c r="Q16" i="34"/>
  <c r="P16" i="34"/>
  <c r="O16" i="34"/>
  <c r="N16" i="34"/>
  <c r="M16" i="34"/>
  <c r="L16" i="34"/>
  <c r="K16" i="34"/>
  <c r="J16" i="34"/>
  <c r="I16" i="34"/>
  <c r="H16" i="34"/>
  <c r="G16" i="34"/>
  <c r="F16" i="34"/>
  <c r="E16" i="34"/>
  <c r="D16" i="34"/>
  <c r="AA15" i="34"/>
  <c r="Z15" i="34"/>
  <c r="Y15" i="34"/>
  <c r="X15" i="34"/>
  <c r="W15" i="34"/>
  <c r="V15" i="34"/>
  <c r="U15" i="34"/>
  <c r="T15" i="34"/>
  <c r="S15" i="34"/>
  <c r="R15" i="34"/>
  <c r="Q15" i="34"/>
  <c r="P15" i="34"/>
  <c r="O15" i="34"/>
  <c r="N15" i="34"/>
  <c r="M15" i="34"/>
  <c r="L15" i="34"/>
  <c r="K15" i="34"/>
  <c r="J15" i="34"/>
  <c r="I15" i="34"/>
  <c r="H15" i="34"/>
  <c r="G15" i="34"/>
  <c r="F15" i="34"/>
  <c r="E15" i="34"/>
  <c r="D15" i="34"/>
  <c r="AA14" i="34"/>
  <c r="Z14" i="34"/>
  <c r="Y14" i="34"/>
  <c r="X14" i="34"/>
  <c r="W14" i="34"/>
  <c r="V14" i="34"/>
  <c r="U14" i="34"/>
  <c r="T14" i="34"/>
  <c r="S14" i="34"/>
  <c r="R14" i="34"/>
  <c r="Q14" i="34"/>
  <c r="P14" i="34"/>
  <c r="O14" i="34"/>
  <c r="N14" i="34"/>
  <c r="M14" i="34"/>
  <c r="L14" i="34"/>
  <c r="K14" i="34"/>
  <c r="J14" i="34"/>
  <c r="I14" i="34"/>
  <c r="H14" i="34"/>
  <c r="G14" i="34"/>
  <c r="F14" i="34"/>
  <c r="E14" i="34"/>
  <c r="D14" i="34"/>
  <c r="AA13" i="34"/>
  <c r="Z13" i="34"/>
  <c r="Y13" i="34"/>
  <c r="X13" i="34"/>
  <c r="W13" i="34"/>
  <c r="V13" i="34"/>
  <c r="U13" i="34"/>
  <c r="T13" i="34"/>
  <c r="S13" i="34"/>
  <c r="R13" i="34"/>
  <c r="Q13" i="34"/>
  <c r="P13" i="34"/>
  <c r="O13" i="34"/>
  <c r="N13" i="34"/>
  <c r="M13" i="34"/>
  <c r="L13" i="34"/>
  <c r="K13" i="34"/>
  <c r="J13" i="34"/>
  <c r="I13" i="34"/>
  <c r="H13" i="34"/>
  <c r="G13" i="34"/>
  <c r="F13" i="34"/>
  <c r="E13" i="34"/>
  <c r="D13" i="34"/>
  <c r="AA12" i="34"/>
  <c r="Z12" i="34"/>
  <c r="Y12" i="34"/>
  <c r="X12" i="34"/>
  <c r="W12" i="34"/>
  <c r="V12" i="34"/>
  <c r="U12" i="34"/>
  <c r="T12" i="34"/>
  <c r="S12" i="34"/>
  <c r="R12" i="34"/>
  <c r="Q12" i="34"/>
  <c r="P12" i="34"/>
  <c r="O12" i="34"/>
  <c r="N12" i="34"/>
  <c r="M12" i="34"/>
  <c r="L12" i="34"/>
  <c r="K12" i="34"/>
  <c r="J12" i="34"/>
  <c r="I12" i="34"/>
  <c r="H12" i="34"/>
  <c r="G12" i="34"/>
  <c r="F12" i="34"/>
  <c r="E12" i="34"/>
  <c r="D12" i="34"/>
  <c r="AA11" i="34"/>
  <c r="Z11" i="34"/>
  <c r="Y11" i="34"/>
  <c r="X11" i="34"/>
  <c r="W11" i="34"/>
  <c r="V11" i="34"/>
  <c r="U11" i="34"/>
  <c r="T11" i="34"/>
  <c r="S11" i="34"/>
  <c r="R11" i="34"/>
  <c r="Q11" i="34"/>
  <c r="P11" i="34"/>
  <c r="O11" i="34"/>
  <c r="N11" i="34"/>
  <c r="M11" i="34"/>
  <c r="L11" i="34"/>
  <c r="K11" i="34"/>
  <c r="J11" i="34"/>
  <c r="I11" i="34"/>
  <c r="H11" i="34"/>
  <c r="G11" i="34"/>
  <c r="F11" i="34"/>
  <c r="E11" i="34"/>
  <c r="D11" i="34"/>
  <c r="AA10" i="34"/>
  <c r="Z10" i="34"/>
  <c r="Y10" i="34"/>
  <c r="X10" i="34"/>
  <c r="W10" i="34"/>
  <c r="V10" i="34"/>
  <c r="U10" i="34"/>
  <c r="T10" i="34"/>
  <c r="S10" i="34"/>
  <c r="R10" i="34"/>
  <c r="Q10" i="34"/>
  <c r="P10" i="34"/>
  <c r="O10" i="34"/>
  <c r="N10" i="34"/>
  <c r="M10" i="34"/>
  <c r="L10" i="34"/>
  <c r="K10" i="34"/>
  <c r="J10" i="34"/>
  <c r="I10" i="34"/>
  <c r="H10" i="34"/>
  <c r="G10" i="34"/>
  <c r="F10" i="34"/>
  <c r="E10" i="34"/>
  <c r="D10" i="34"/>
  <c r="AA9" i="34"/>
  <c r="Z9" i="34"/>
  <c r="Y9" i="34"/>
  <c r="X9" i="34"/>
  <c r="W9" i="34"/>
  <c r="V9" i="34"/>
  <c r="U9" i="34"/>
  <c r="T9" i="34"/>
  <c r="S9" i="34"/>
  <c r="R9" i="34"/>
  <c r="Q9" i="34"/>
  <c r="P9" i="34"/>
  <c r="O9" i="34"/>
  <c r="N9" i="34"/>
  <c r="M9" i="34"/>
  <c r="L9" i="34"/>
  <c r="K9" i="34"/>
  <c r="J9" i="34"/>
  <c r="I9" i="34"/>
  <c r="H9" i="34"/>
  <c r="G9" i="34"/>
  <c r="F9" i="34"/>
  <c r="E9" i="34"/>
  <c r="D9" i="34"/>
  <c r="AA8" i="34"/>
  <c r="Z8" i="34"/>
  <c r="Y8" i="34"/>
  <c r="Y55" i="34" s="1"/>
  <c r="X8" i="34"/>
  <c r="W8" i="34"/>
  <c r="W55" i="34" s="1"/>
  <c r="V8" i="34"/>
  <c r="V55" i="34" s="1"/>
  <c r="U8" i="34"/>
  <c r="U55" i="34" s="1"/>
  <c r="T8" i="34"/>
  <c r="T55" i="34" s="1"/>
  <c r="S8" i="34"/>
  <c r="S55" i="34" s="1"/>
  <c r="R8" i="34"/>
  <c r="R55" i="34" s="1"/>
  <c r="Q8" i="34"/>
  <c r="Q55" i="34" s="1"/>
  <c r="P8" i="34"/>
  <c r="P55" i="34" s="1"/>
  <c r="O8" i="34"/>
  <c r="O55" i="34" s="1"/>
  <c r="N8" i="34"/>
  <c r="N55" i="34" s="1"/>
  <c r="M8" i="34"/>
  <c r="M55" i="34" s="1"/>
  <c r="L8" i="34"/>
  <c r="K8" i="34"/>
  <c r="K55" i="34" s="1"/>
  <c r="J8" i="34"/>
  <c r="J55" i="34" s="1"/>
  <c r="I8" i="34"/>
  <c r="I55" i="34" s="1"/>
  <c r="H8" i="34"/>
  <c r="H55" i="34" s="1"/>
  <c r="G8" i="34"/>
  <c r="G55" i="34" s="1"/>
  <c r="F8" i="34"/>
  <c r="F55" i="34" s="1"/>
  <c r="E8" i="34"/>
  <c r="E55" i="34" s="1"/>
  <c r="D8" i="34"/>
  <c r="D55" i="34" s="1"/>
  <c r="C54" i="34"/>
  <c r="C53" i="34"/>
  <c r="C52" i="34"/>
  <c r="C51" i="34"/>
  <c r="C50" i="34"/>
  <c r="C49" i="34"/>
  <c r="C48" i="34"/>
  <c r="C47" i="34"/>
  <c r="C46" i="34"/>
  <c r="C45" i="34"/>
  <c r="C44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AA54" i="27"/>
  <c r="Z54" i="27"/>
  <c r="Y54" i="27"/>
  <c r="X54" i="27"/>
  <c r="W54" i="27"/>
  <c r="V54" i="27"/>
  <c r="U54" i="27"/>
  <c r="T54" i="27"/>
  <c r="S54" i="27"/>
  <c r="R54" i="27"/>
  <c r="Q54" i="27"/>
  <c r="P54" i="27"/>
  <c r="O54" i="27"/>
  <c r="N54" i="27"/>
  <c r="M54" i="27"/>
  <c r="L54" i="27"/>
  <c r="K54" i="27"/>
  <c r="J54" i="27"/>
  <c r="I54" i="27"/>
  <c r="H54" i="27"/>
  <c r="G54" i="27"/>
  <c r="F54" i="27"/>
  <c r="E54" i="27"/>
  <c r="D54" i="27"/>
  <c r="AA53" i="27"/>
  <c r="Z53" i="27"/>
  <c r="Y53" i="27"/>
  <c r="X53" i="27"/>
  <c r="W53" i="27"/>
  <c r="V53" i="27"/>
  <c r="U53" i="27"/>
  <c r="T53" i="27"/>
  <c r="S53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AA52" i="27"/>
  <c r="Z52" i="27"/>
  <c r="Y52" i="27"/>
  <c r="X52" i="27"/>
  <c r="W52" i="27"/>
  <c r="V52" i="27"/>
  <c r="U52" i="27"/>
  <c r="T52" i="27"/>
  <c r="S52" i="27"/>
  <c r="R52" i="27"/>
  <c r="Q52" i="27"/>
  <c r="P52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AA51" i="27"/>
  <c r="Z51" i="27"/>
  <c r="Y51" i="27"/>
  <c r="X51" i="27"/>
  <c r="W51" i="27"/>
  <c r="V51" i="27"/>
  <c r="U51" i="27"/>
  <c r="T51" i="27"/>
  <c r="S51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AA50" i="27"/>
  <c r="Z50" i="27"/>
  <c r="Y50" i="27"/>
  <c r="X50" i="27"/>
  <c r="W50" i="27"/>
  <c r="V50" i="27"/>
  <c r="U50" i="27"/>
  <c r="T50" i="27"/>
  <c r="S50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D50" i="27"/>
  <c r="AA49" i="27"/>
  <c r="Z49" i="27"/>
  <c r="Y49" i="27"/>
  <c r="X49" i="27"/>
  <c r="W49" i="27"/>
  <c r="V49" i="27"/>
  <c r="U49" i="27"/>
  <c r="T49" i="27"/>
  <c r="S49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AA47" i="27"/>
  <c r="Z47" i="27"/>
  <c r="Y47" i="27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AA46" i="27"/>
  <c r="Z46" i="27"/>
  <c r="Y46" i="27"/>
  <c r="X46" i="27"/>
  <c r="W46" i="27"/>
  <c r="V46" i="27"/>
  <c r="U46" i="27"/>
  <c r="T46" i="27"/>
  <c r="S46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AA45" i="27"/>
  <c r="Z45" i="27"/>
  <c r="Y45" i="27"/>
  <c r="X45" i="27"/>
  <c r="W45" i="27"/>
  <c r="V45" i="27"/>
  <c r="U45" i="27"/>
  <c r="T45" i="27"/>
  <c r="S45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AA44" i="27"/>
  <c r="Z44" i="27"/>
  <c r="Y44" i="27"/>
  <c r="X44" i="27"/>
  <c r="W44" i="27"/>
  <c r="V44" i="27"/>
  <c r="U44" i="27"/>
  <c r="T44" i="27"/>
  <c r="S44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AA43" i="27"/>
  <c r="Z43" i="27"/>
  <c r="Y43" i="27"/>
  <c r="X43" i="27"/>
  <c r="W43" i="27"/>
  <c r="V43" i="27"/>
  <c r="U43" i="27"/>
  <c r="T43" i="27"/>
  <c r="S43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AA42" i="27"/>
  <c r="Z42" i="27"/>
  <c r="Y42" i="27"/>
  <c r="X42" i="27"/>
  <c r="W42" i="27"/>
  <c r="V42" i="27"/>
  <c r="U42" i="27"/>
  <c r="T42" i="27"/>
  <c r="S42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AA41" i="27"/>
  <c r="Z41" i="27"/>
  <c r="Y41" i="27"/>
  <c r="X41" i="27"/>
  <c r="W41" i="27"/>
  <c r="V41" i="27"/>
  <c r="U41" i="27"/>
  <c r="T41" i="27"/>
  <c r="S41" i="27"/>
  <c r="R41" i="27"/>
  <c r="Q41" i="27"/>
  <c r="P41" i="27"/>
  <c r="O41" i="27"/>
  <c r="N41" i="27"/>
  <c r="M41" i="27"/>
  <c r="L41" i="27"/>
  <c r="K41" i="27"/>
  <c r="J41" i="27"/>
  <c r="I41" i="27"/>
  <c r="H41" i="27"/>
  <c r="G41" i="27"/>
  <c r="F41" i="27"/>
  <c r="E41" i="27"/>
  <c r="D41" i="27"/>
  <c r="AA40" i="27"/>
  <c r="Z40" i="27"/>
  <c r="Y40" i="27"/>
  <c r="X40" i="27"/>
  <c r="W40" i="27"/>
  <c r="V40" i="27"/>
  <c r="U40" i="27"/>
  <c r="T40" i="27"/>
  <c r="S40" i="27"/>
  <c r="R40" i="27"/>
  <c r="Q40" i="27"/>
  <c r="P40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AA39" i="27"/>
  <c r="Z39" i="27"/>
  <c r="Y39" i="27"/>
  <c r="X39" i="27"/>
  <c r="W39" i="27"/>
  <c r="V39" i="27"/>
  <c r="U39" i="27"/>
  <c r="T39" i="27"/>
  <c r="S39" i="27"/>
  <c r="R39" i="27"/>
  <c r="Q39" i="27"/>
  <c r="P39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AA38" i="27"/>
  <c r="Z38" i="27"/>
  <c r="Y38" i="27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AA37" i="27"/>
  <c r="Z37" i="27"/>
  <c r="Y37" i="27"/>
  <c r="X37" i="27"/>
  <c r="W37" i="27"/>
  <c r="V37" i="27"/>
  <c r="U37" i="27"/>
  <c r="T37" i="27"/>
  <c r="S37" i="27"/>
  <c r="R37" i="27"/>
  <c r="Q37" i="27"/>
  <c r="P37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AA34" i="27"/>
  <c r="Z34" i="27"/>
  <c r="Y34" i="27"/>
  <c r="X34" i="27"/>
  <c r="W34" i="27"/>
  <c r="V34" i="27"/>
  <c r="U34" i="27"/>
  <c r="T34" i="27"/>
  <c r="S34" i="27"/>
  <c r="R34" i="27"/>
  <c r="Q34" i="27"/>
  <c r="P34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AA33" i="27"/>
  <c r="Z33" i="27"/>
  <c r="Y33" i="27"/>
  <c r="X33" i="27"/>
  <c r="W33" i="27"/>
  <c r="V33" i="27"/>
  <c r="U33" i="27"/>
  <c r="T33" i="27"/>
  <c r="S33" i="27"/>
  <c r="R33" i="27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AA32" i="27"/>
  <c r="Z32" i="27"/>
  <c r="Y32" i="27"/>
  <c r="X32" i="27"/>
  <c r="W32" i="27"/>
  <c r="V32" i="27"/>
  <c r="U32" i="27"/>
  <c r="T32" i="27"/>
  <c r="S32" i="27"/>
  <c r="R32" i="27"/>
  <c r="Q32" i="27"/>
  <c r="P32" i="27"/>
  <c r="O32" i="27"/>
  <c r="N32" i="27"/>
  <c r="M32" i="27"/>
  <c r="L32" i="27"/>
  <c r="K32" i="27"/>
  <c r="J32" i="27"/>
  <c r="I32" i="27"/>
  <c r="H32" i="27"/>
  <c r="G32" i="27"/>
  <c r="F32" i="27"/>
  <c r="E32" i="27"/>
  <c r="D32" i="27"/>
  <c r="AA31" i="27"/>
  <c r="Z31" i="27"/>
  <c r="Y31" i="27"/>
  <c r="X31" i="27"/>
  <c r="W31" i="27"/>
  <c r="V31" i="27"/>
  <c r="U31" i="27"/>
  <c r="T31" i="27"/>
  <c r="S31" i="27"/>
  <c r="R31" i="27"/>
  <c r="Q31" i="27"/>
  <c r="P31" i="27"/>
  <c r="O31" i="27"/>
  <c r="N31" i="27"/>
  <c r="M31" i="27"/>
  <c r="L31" i="27"/>
  <c r="K31" i="27"/>
  <c r="J31" i="27"/>
  <c r="I31" i="27"/>
  <c r="H31" i="27"/>
  <c r="G31" i="27"/>
  <c r="F31" i="27"/>
  <c r="E31" i="27"/>
  <c r="D31" i="27"/>
  <c r="AA30" i="27"/>
  <c r="Z30" i="27"/>
  <c r="Y30" i="27"/>
  <c r="X30" i="27"/>
  <c r="W30" i="27"/>
  <c r="V30" i="27"/>
  <c r="U30" i="27"/>
  <c r="T30" i="27"/>
  <c r="S30" i="27"/>
  <c r="R30" i="27"/>
  <c r="Q30" i="27"/>
  <c r="P30" i="27"/>
  <c r="O30" i="27"/>
  <c r="N30" i="27"/>
  <c r="M30" i="27"/>
  <c r="L30" i="27"/>
  <c r="K30" i="27"/>
  <c r="J30" i="27"/>
  <c r="I30" i="27"/>
  <c r="H30" i="27"/>
  <c r="G30" i="27"/>
  <c r="F30" i="27"/>
  <c r="E30" i="27"/>
  <c r="D30" i="27"/>
  <c r="AA29" i="27"/>
  <c r="Z29" i="27"/>
  <c r="Y29" i="27"/>
  <c r="X29" i="27"/>
  <c r="W29" i="27"/>
  <c r="V29" i="27"/>
  <c r="U29" i="27"/>
  <c r="T29" i="27"/>
  <c r="S29" i="27"/>
  <c r="R29" i="27"/>
  <c r="Q29" i="27"/>
  <c r="P29" i="27"/>
  <c r="O29" i="27"/>
  <c r="N29" i="27"/>
  <c r="M29" i="27"/>
  <c r="L29" i="27"/>
  <c r="K29" i="27"/>
  <c r="J29" i="27"/>
  <c r="I29" i="27"/>
  <c r="H29" i="27"/>
  <c r="G29" i="27"/>
  <c r="F29" i="27"/>
  <c r="E29" i="27"/>
  <c r="D29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AA27" i="27"/>
  <c r="Z27" i="27"/>
  <c r="Y27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I27" i="27"/>
  <c r="H27" i="27"/>
  <c r="G27" i="27"/>
  <c r="F27" i="27"/>
  <c r="E27" i="27"/>
  <c r="D27" i="27"/>
  <c r="AA26" i="27"/>
  <c r="Z26" i="27"/>
  <c r="Y26" i="27"/>
  <c r="X26" i="27"/>
  <c r="W26" i="27"/>
  <c r="V26" i="27"/>
  <c r="U26" i="27"/>
  <c r="T26" i="27"/>
  <c r="S26" i="27"/>
  <c r="R26" i="27"/>
  <c r="Q26" i="27"/>
  <c r="P26" i="27"/>
  <c r="O26" i="27"/>
  <c r="N26" i="27"/>
  <c r="M26" i="27"/>
  <c r="L26" i="27"/>
  <c r="K26" i="27"/>
  <c r="J26" i="27"/>
  <c r="I26" i="27"/>
  <c r="H26" i="27"/>
  <c r="G26" i="27"/>
  <c r="F26" i="27"/>
  <c r="E26" i="27"/>
  <c r="D26" i="27"/>
  <c r="AA25" i="27"/>
  <c r="Z25" i="27"/>
  <c r="Y25" i="27"/>
  <c r="X25" i="27"/>
  <c r="W25" i="27"/>
  <c r="V25" i="27"/>
  <c r="U25" i="27"/>
  <c r="T25" i="27"/>
  <c r="S25" i="27"/>
  <c r="R25" i="27"/>
  <c r="Q25" i="27"/>
  <c r="P25" i="27"/>
  <c r="O25" i="27"/>
  <c r="N25" i="27"/>
  <c r="M25" i="27"/>
  <c r="L25" i="27"/>
  <c r="K25" i="27"/>
  <c r="J25" i="27"/>
  <c r="I25" i="27"/>
  <c r="H25" i="27"/>
  <c r="G25" i="27"/>
  <c r="F25" i="27"/>
  <c r="E25" i="27"/>
  <c r="D25" i="27"/>
  <c r="AA24" i="27"/>
  <c r="Z24" i="27"/>
  <c r="Y24" i="27"/>
  <c r="X24" i="27"/>
  <c r="W24" i="27"/>
  <c r="V24" i="27"/>
  <c r="U24" i="27"/>
  <c r="T24" i="27"/>
  <c r="S24" i="27"/>
  <c r="R24" i="27"/>
  <c r="Q24" i="27"/>
  <c r="P24" i="27"/>
  <c r="O24" i="27"/>
  <c r="N24" i="27"/>
  <c r="M24" i="27"/>
  <c r="L24" i="27"/>
  <c r="K24" i="27"/>
  <c r="J24" i="27"/>
  <c r="I24" i="27"/>
  <c r="H24" i="27"/>
  <c r="G24" i="27"/>
  <c r="F24" i="27"/>
  <c r="E24" i="27"/>
  <c r="D24" i="27"/>
  <c r="AA23" i="27"/>
  <c r="Z23" i="27"/>
  <c r="Y23" i="27"/>
  <c r="X23" i="27"/>
  <c r="W23" i="27"/>
  <c r="V23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F23" i="27"/>
  <c r="E23" i="27"/>
  <c r="D23" i="27"/>
  <c r="AA22" i="27"/>
  <c r="Z22" i="27"/>
  <c r="Y22" i="27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F22" i="27"/>
  <c r="E22" i="27"/>
  <c r="D22" i="27"/>
  <c r="AA21" i="27"/>
  <c r="Z21" i="27"/>
  <c r="Y21" i="27"/>
  <c r="X21" i="27"/>
  <c r="W21" i="27"/>
  <c r="V21" i="27"/>
  <c r="U21" i="27"/>
  <c r="T21" i="27"/>
  <c r="S21" i="27"/>
  <c r="R21" i="27"/>
  <c r="Q21" i="27"/>
  <c r="P21" i="27"/>
  <c r="O21" i="27"/>
  <c r="N21" i="27"/>
  <c r="M21" i="27"/>
  <c r="L21" i="27"/>
  <c r="K21" i="27"/>
  <c r="J21" i="27"/>
  <c r="I21" i="27"/>
  <c r="H21" i="27"/>
  <c r="G21" i="27"/>
  <c r="F21" i="27"/>
  <c r="E21" i="27"/>
  <c r="D21" i="27"/>
  <c r="AA20" i="27"/>
  <c r="Z20" i="27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F20" i="27"/>
  <c r="E20" i="27"/>
  <c r="D20" i="27"/>
  <c r="AA19" i="27"/>
  <c r="Z19" i="27"/>
  <c r="Y19" i="27"/>
  <c r="X19" i="27"/>
  <c r="W19" i="27"/>
  <c r="V19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F19" i="27"/>
  <c r="E19" i="27"/>
  <c r="D19" i="27"/>
  <c r="AA18" i="27"/>
  <c r="Z18" i="27"/>
  <c r="Y18" i="27"/>
  <c r="X18" i="27"/>
  <c r="W18" i="27"/>
  <c r="V18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F18" i="27"/>
  <c r="E18" i="27"/>
  <c r="D18" i="27"/>
  <c r="AA17" i="27"/>
  <c r="Z17" i="27"/>
  <c r="Y17" i="27"/>
  <c r="X17" i="27"/>
  <c r="W17" i="27"/>
  <c r="V17" i="27"/>
  <c r="U17" i="27"/>
  <c r="T17" i="27"/>
  <c r="S17" i="27"/>
  <c r="R17" i="27"/>
  <c r="Q17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AA16" i="27"/>
  <c r="Z16" i="27"/>
  <c r="Y16" i="27"/>
  <c r="X16" i="27"/>
  <c r="W16" i="27"/>
  <c r="V16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AA15" i="27"/>
  <c r="Z15" i="27"/>
  <c r="Y15" i="27"/>
  <c r="X15" i="27"/>
  <c r="W15" i="27"/>
  <c r="V15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AA14" i="27"/>
  <c r="Z14" i="27"/>
  <c r="Y14" i="27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AA13" i="27"/>
  <c r="Z13" i="27"/>
  <c r="Y13" i="27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E13" i="27"/>
  <c r="D13" i="27"/>
  <c r="AA12" i="27"/>
  <c r="Z12" i="27"/>
  <c r="Y12" i="27"/>
  <c r="X12" i="27"/>
  <c r="W12" i="27"/>
  <c r="V12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AA11" i="27"/>
  <c r="Z11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AA10" i="27"/>
  <c r="Z10" i="27"/>
  <c r="Y10" i="27"/>
  <c r="X10" i="27"/>
  <c r="W10" i="27"/>
  <c r="V10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AA9" i="27"/>
  <c r="Z9" i="27"/>
  <c r="Y9" i="27"/>
  <c r="X9" i="27"/>
  <c r="W9" i="27"/>
  <c r="V9" i="27"/>
  <c r="U9" i="27"/>
  <c r="T9" i="27"/>
  <c r="S9" i="27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AA8" i="27"/>
  <c r="AA55" i="27" s="1"/>
  <c r="Z8" i="27"/>
  <c r="Z55" i="27" s="1"/>
  <c r="Y8" i="27"/>
  <c r="Y55" i="27" s="1"/>
  <c r="X8" i="27"/>
  <c r="X55" i="27" s="1"/>
  <c r="W8" i="27"/>
  <c r="W55" i="27" s="1"/>
  <c r="V8" i="27"/>
  <c r="U8" i="27"/>
  <c r="T8" i="27"/>
  <c r="T55" i="27" s="1"/>
  <c r="S8" i="27"/>
  <c r="R8" i="27"/>
  <c r="Q8" i="27"/>
  <c r="P8" i="27"/>
  <c r="O8" i="27"/>
  <c r="O55" i="27" s="1"/>
  <c r="N8" i="27"/>
  <c r="N55" i="27" s="1"/>
  <c r="M8" i="27"/>
  <c r="M55" i="27" s="1"/>
  <c r="L8" i="27"/>
  <c r="K8" i="27"/>
  <c r="K55" i="27" s="1"/>
  <c r="J8" i="27"/>
  <c r="J55" i="27" s="1"/>
  <c r="I8" i="27"/>
  <c r="I55" i="27" s="1"/>
  <c r="H8" i="27"/>
  <c r="H55" i="27" s="1"/>
  <c r="G8" i="27"/>
  <c r="G55" i="27" s="1"/>
  <c r="F8" i="27"/>
  <c r="E8" i="27"/>
  <c r="D8" i="27"/>
  <c r="D55" i="27" s="1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AA9" i="26"/>
  <c r="Z9" i="26"/>
  <c r="Y9" i="26"/>
  <c r="X9" i="26"/>
  <c r="W9" i="26"/>
  <c r="V9" i="26"/>
  <c r="U9" i="26"/>
  <c r="T9" i="26"/>
  <c r="S9" i="26"/>
  <c r="R9" i="26"/>
  <c r="Q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AA8" i="26"/>
  <c r="AA10" i="26" s="1"/>
  <c r="Z8" i="26"/>
  <c r="Z10" i="26" s="1"/>
  <c r="Y8" i="26"/>
  <c r="Y10" i="26" s="1"/>
  <c r="X8" i="26"/>
  <c r="X10" i="26" s="1"/>
  <c r="W8" i="26"/>
  <c r="W10" i="26" s="1"/>
  <c r="V8" i="26"/>
  <c r="U8" i="26"/>
  <c r="T8" i="26"/>
  <c r="S8" i="26"/>
  <c r="R8" i="26"/>
  <c r="Q8" i="26"/>
  <c r="P8" i="26"/>
  <c r="O8" i="26"/>
  <c r="O10" i="26" s="1"/>
  <c r="N8" i="26"/>
  <c r="N10" i="26" s="1"/>
  <c r="M8" i="26"/>
  <c r="M10" i="26" s="1"/>
  <c r="L8" i="26"/>
  <c r="K8" i="26"/>
  <c r="K10" i="26" s="1"/>
  <c r="J8" i="26"/>
  <c r="J10" i="26" s="1"/>
  <c r="I8" i="26"/>
  <c r="I10" i="26" s="1"/>
  <c r="H8" i="26"/>
  <c r="H10" i="26" s="1"/>
  <c r="G8" i="26"/>
  <c r="G10" i="26" s="1"/>
  <c r="F8" i="26"/>
  <c r="E8" i="26"/>
  <c r="D8" i="26"/>
  <c r="C8" i="26"/>
  <c r="C55" i="34"/>
  <c r="B19" i="29"/>
  <c r="B20" i="32" s="1"/>
  <c r="AA18" i="32"/>
  <c r="Z18" i="32"/>
  <c r="Y18" i="32"/>
  <c r="X18" i="32"/>
  <c r="W18" i="32"/>
  <c r="V18" i="32"/>
  <c r="U18" i="32"/>
  <c r="T18" i="32"/>
  <c r="S18" i="32"/>
  <c r="R18" i="32"/>
  <c r="Q18" i="32"/>
  <c r="P18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AA17" i="32"/>
  <c r="Z17" i="32"/>
  <c r="Y17" i="32"/>
  <c r="X17" i="32"/>
  <c r="W17" i="32"/>
  <c r="V17" i="32"/>
  <c r="U17" i="32"/>
  <c r="T17" i="32"/>
  <c r="S17" i="32"/>
  <c r="R17" i="32"/>
  <c r="Q17" i="32"/>
  <c r="P17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AA16" i="32"/>
  <c r="Z16" i="32"/>
  <c r="Y16" i="32"/>
  <c r="X16" i="32"/>
  <c r="W16" i="32"/>
  <c r="V16" i="32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AA15" i="32"/>
  <c r="Z15" i="32"/>
  <c r="Y15" i="32"/>
  <c r="X15" i="32"/>
  <c r="W15" i="32"/>
  <c r="V15" i="32"/>
  <c r="U15" i="32"/>
  <c r="T15" i="32"/>
  <c r="S15" i="32"/>
  <c r="R15" i="32"/>
  <c r="Q15" i="32"/>
  <c r="P15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AA14" i="32"/>
  <c r="Z14" i="32"/>
  <c r="Y14" i="32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AA13" i="32"/>
  <c r="Z13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AA12" i="32"/>
  <c r="Z12" i="32"/>
  <c r="Y12" i="32"/>
  <c r="X12" i="32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AA11" i="32"/>
  <c r="Z11" i="32"/>
  <c r="Y11" i="32"/>
  <c r="X11" i="32"/>
  <c r="W11" i="32"/>
  <c r="V11" i="32"/>
  <c r="U11" i="32"/>
  <c r="T11" i="32"/>
  <c r="S11" i="32"/>
  <c r="R11" i="32"/>
  <c r="Q11" i="32"/>
  <c r="P11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AA10" i="32"/>
  <c r="Z10" i="32"/>
  <c r="Y10" i="32"/>
  <c r="X10" i="32"/>
  <c r="W10" i="32"/>
  <c r="V10" i="32"/>
  <c r="U10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AA9" i="32"/>
  <c r="Z9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AA8" i="32"/>
  <c r="Z8" i="32"/>
  <c r="Y8" i="32"/>
  <c r="X8" i="32"/>
  <c r="X19" i="32" s="1"/>
  <c r="W8" i="32"/>
  <c r="V8" i="32"/>
  <c r="U8" i="32"/>
  <c r="T8" i="32"/>
  <c r="S8" i="32"/>
  <c r="R8" i="32"/>
  <c r="Q8" i="32"/>
  <c r="P8" i="32"/>
  <c r="O8" i="32"/>
  <c r="N8" i="32"/>
  <c r="M8" i="32"/>
  <c r="L8" i="32"/>
  <c r="K8" i="32"/>
  <c r="J8" i="32"/>
  <c r="I8" i="32"/>
  <c r="H8" i="32"/>
  <c r="G8" i="32"/>
  <c r="F8" i="32"/>
  <c r="E8" i="32"/>
  <c r="D8" i="32"/>
  <c r="C8" i="32"/>
  <c r="B43" i="31"/>
  <c r="B42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C40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D39" i="31"/>
  <c r="C39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C37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5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O34" i="31"/>
  <c r="N34" i="31"/>
  <c r="M34" i="31"/>
  <c r="L34" i="31"/>
  <c r="K34" i="31"/>
  <c r="J34" i="31"/>
  <c r="I34" i="31"/>
  <c r="H34" i="31"/>
  <c r="G34" i="31"/>
  <c r="F34" i="31"/>
  <c r="E34" i="31"/>
  <c r="D34" i="31"/>
  <c r="C34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O33" i="31"/>
  <c r="N33" i="31"/>
  <c r="M33" i="31"/>
  <c r="L33" i="31"/>
  <c r="K33" i="31"/>
  <c r="J33" i="31"/>
  <c r="I33" i="31"/>
  <c r="H33" i="31"/>
  <c r="G33" i="31"/>
  <c r="F33" i="31"/>
  <c r="E33" i="31"/>
  <c r="D33" i="31"/>
  <c r="C33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D32" i="31"/>
  <c r="C32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D31" i="31"/>
  <c r="C31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D30" i="31"/>
  <c r="C30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D29" i="31"/>
  <c r="C29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C28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D27" i="31"/>
  <c r="C27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D26" i="31"/>
  <c r="C26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D25" i="31"/>
  <c r="C25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K24" i="31"/>
  <c r="J24" i="31"/>
  <c r="I24" i="31"/>
  <c r="H24" i="31"/>
  <c r="G24" i="31"/>
  <c r="F24" i="31"/>
  <c r="E24" i="31"/>
  <c r="D24" i="31"/>
  <c r="C24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O23" i="31"/>
  <c r="N23" i="31"/>
  <c r="M23" i="31"/>
  <c r="L23" i="31"/>
  <c r="K23" i="31"/>
  <c r="J23" i="31"/>
  <c r="I23" i="31"/>
  <c r="H23" i="31"/>
  <c r="G23" i="31"/>
  <c r="F23" i="31"/>
  <c r="E23" i="31"/>
  <c r="D23" i="31"/>
  <c r="C23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C22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O21" i="31"/>
  <c r="N21" i="31"/>
  <c r="M21" i="31"/>
  <c r="L21" i="31"/>
  <c r="K21" i="31"/>
  <c r="J21" i="31"/>
  <c r="I21" i="31"/>
  <c r="H21" i="31"/>
  <c r="G21" i="31"/>
  <c r="F21" i="31"/>
  <c r="E21" i="31"/>
  <c r="D21" i="31"/>
  <c r="C21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D20" i="31"/>
  <c r="C20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D19" i="31"/>
  <c r="C19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D18" i="31"/>
  <c r="C18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D17" i="31"/>
  <c r="C17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D16" i="31"/>
  <c r="C16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D15" i="31"/>
  <c r="C15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E14" i="31"/>
  <c r="D14" i="31"/>
  <c r="C14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D13" i="31"/>
  <c r="C13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O12" i="31"/>
  <c r="N12" i="31"/>
  <c r="M12" i="31"/>
  <c r="L12" i="31"/>
  <c r="K12" i="31"/>
  <c r="J12" i="31"/>
  <c r="I12" i="31"/>
  <c r="H12" i="31"/>
  <c r="G12" i="31"/>
  <c r="F12" i="31"/>
  <c r="E12" i="31"/>
  <c r="D12" i="31"/>
  <c r="C12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O11" i="31"/>
  <c r="N11" i="31"/>
  <c r="M11" i="31"/>
  <c r="L11" i="31"/>
  <c r="K11" i="31"/>
  <c r="J11" i="31"/>
  <c r="I11" i="31"/>
  <c r="H11" i="31"/>
  <c r="G11" i="31"/>
  <c r="F11" i="31"/>
  <c r="E11" i="31"/>
  <c r="D11" i="31"/>
  <c r="C11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O10" i="31"/>
  <c r="N10" i="31"/>
  <c r="M10" i="31"/>
  <c r="L10" i="31"/>
  <c r="K10" i="31"/>
  <c r="J10" i="31"/>
  <c r="I10" i="31"/>
  <c r="H10" i="31"/>
  <c r="G10" i="31"/>
  <c r="F10" i="31"/>
  <c r="E10" i="31"/>
  <c r="D10" i="31"/>
  <c r="C10" i="31"/>
  <c r="AA9" i="31"/>
  <c r="Z9" i="31"/>
  <c r="Y9" i="31"/>
  <c r="X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E9" i="31"/>
  <c r="D9" i="31"/>
  <c r="C9" i="31"/>
  <c r="AA8" i="31"/>
  <c r="Z8" i="31"/>
  <c r="Y8" i="31"/>
  <c r="X8" i="31"/>
  <c r="W8" i="31"/>
  <c r="V8" i="31"/>
  <c r="U8" i="31"/>
  <c r="T8" i="31"/>
  <c r="S8" i="31"/>
  <c r="R8" i="31"/>
  <c r="Q8" i="31"/>
  <c r="P8" i="31"/>
  <c r="O8" i="31"/>
  <c r="N8" i="31"/>
  <c r="M8" i="31"/>
  <c r="L8" i="31"/>
  <c r="K8" i="31"/>
  <c r="J8" i="31"/>
  <c r="I8" i="31"/>
  <c r="H8" i="31"/>
  <c r="G8" i="31"/>
  <c r="F8" i="31"/>
  <c r="E8" i="31"/>
  <c r="D8" i="31"/>
  <c r="C8" i="31"/>
  <c r="AA17" i="29"/>
  <c r="Z17" i="29"/>
  <c r="Y17" i="29"/>
  <c r="X17" i="29"/>
  <c r="W17" i="29"/>
  <c r="V17" i="29"/>
  <c r="U17" i="29"/>
  <c r="T17" i="29"/>
  <c r="S17" i="29"/>
  <c r="R17" i="29"/>
  <c r="Q17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AA16" i="29"/>
  <c r="Z16" i="29"/>
  <c r="Y16" i="29"/>
  <c r="X16" i="29"/>
  <c r="W16" i="29"/>
  <c r="V16" i="29"/>
  <c r="U16" i="29"/>
  <c r="T16" i="29"/>
  <c r="S16" i="29"/>
  <c r="R16" i="29"/>
  <c r="Q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AA15" i="29"/>
  <c r="Z15" i="29"/>
  <c r="Y15" i="29"/>
  <c r="X15" i="29"/>
  <c r="W15" i="29"/>
  <c r="V15" i="29"/>
  <c r="U15" i="29"/>
  <c r="T15" i="29"/>
  <c r="S15" i="29"/>
  <c r="R15" i="29"/>
  <c r="Q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AA14" i="29"/>
  <c r="Z14" i="29"/>
  <c r="Y14" i="29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AA12" i="29"/>
  <c r="Z12" i="29"/>
  <c r="Y12" i="29"/>
  <c r="X12" i="29"/>
  <c r="W12" i="29"/>
  <c r="V12" i="29"/>
  <c r="U12" i="29"/>
  <c r="T12" i="29"/>
  <c r="S12" i="29"/>
  <c r="R12" i="29"/>
  <c r="Q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AA11" i="29"/>
  <c r="Z11" i="29"/>
  <c r="Y11" i="29"/>
  <c r="X11" i="29"/>
  <c r="W11" i="29"/>
  <c r="V11" i="29"/>
  <c r="U11" i="29"/>
  <c r="T11" i="29"/>
  <c r="S11" i="29"/>
  <c r="R11" i="29"/>
  <c r="Q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AA10" i="29"/>
  <c r="Z10" i="29"/>
  <c r="Y10" i="29"/>
  <c r="X10" i="29"/>
  <c r="W10" i="29"/>
  <c r="V10" i="29"/>
  <c r="U10" i="29"/>
  <c r="T10" i="29"/>
  <c r="S10" i="29"/>
  <c r="R10" i="29"/>
  <c r="Q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AA9" i="29"/>
  <c r="Z9" i="29"/>
  <c r="Y9" i="29"/>
  <c r="X9" i="29"/>
  <c r="W9" i="29"/>
  <c r="V9" i="29"/>
  <c r="U9" i="29"/>
  <c r="T9" i="29"/>
  <c r="S9" i="29"/>
  <c r="R9" i="29"/>
  <c r="Q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C55" i="27"/>
  <c r="AA18" i="25"/>
  <c r="Z18" i="25"/>
  <c r="Y18" i="25"/>
  <c r="X18" i="25"/>
  <c r="W18" i="25"/>
  <c r="V18" i="25"/>
  <c r="U18" i="25"/>
  <c r="T18" i="25"/>
  <c r="S18" i="25"/>
  <c r="R18" i="25"/>
  <c r="Q18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D18" i="25"/>
  <c r="C18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AA14" i="25"/>
  <c r="Z14" i="25"/>
  <c r="Y14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AA12" i="25"/>
  <c r="Z12" i="25"/>
  <c r="Y12" i="25"/>
  <c r="X12" i="25"/>
  <c r="W12" i="25"/>
  <c r="V12" i="25"/>
  <c r="U12" i="25"/>
  <c r="T12" i="25"/>
  <c r="S12" i="25"/>
  <c r="R12" i="25"/>
  <c r="Q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AA11" i="25"/>
  <c r="Z11" i="25"/>
  <c r="Y11" i="25"/>
  <c r="X11" i="25"/>
  <c r="W11" i="25"/>
  <c r="V11" i="25"/>
  <c r="U11" i="25"/>
  <c r="T11" i="25"/>
  <c r="S11" i="25"/>
  <c r="R11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AA10" i="25"/>
  <c r="Z10" i="25"/>
  <c r="Y10" i="25"/>
  <c r="X10" i="25"/>
  <c r="W10" i="25"/>
  <c r="V10" i="25"/>
  <c r="U10" i="25"/>
  <c r="T10" i="25"/>
  <c r="S10" i="25"/>
  <c r="R10" i="25"/>
  <c r="Q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AA9" i="25"/>
  <c r="Z9" i="25"/>
  <c r="Y9" i="25"/>
  <c r="X9" i="25"/>
  <c r="W9" i="25"/>
  <c r="V9" i="25"/>
  <c r="U9" i="25"/>
  <c r="T9" i="25"/>
  <c r="S9" i="25"/>
  <c r="R9" i="25"/>
  <c r="Q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AA8" i="25"/>
  <c r="Z8" i="25"/>
  <c r="Y8" i="25"/>
  <c r="X8" i="25"/>
  <c r="W8" i="25"/>
  <c r="V8" i="25"/>
  <c r="U8" i="25"/>
  <c r="T8" i="25"/>
  <c r="S8" i="25"/>
  <c r="R8" i="25"/>
  <c r="Q8" i="25"/>
  <c r="P8" i="25"/>
  <c r="O8" i="25"/>
  <c r="N8" i="25"/>
  <c r="M8" i="25"/>
  <c r="L8" i="25"/>
  <c r="K8" i="25"/>
  <c r="J8" i="25"/>
  <c r="I8" i="25"/>
  <c r="H8" i="25"/>
  <c r="G8" i="25"/>
  <c r="F8" i="25"/>
  <c r="E8" i="25"/>
  <c r="D8" i="25"/>
  <c r="C8" i="25"/>
  <c r="AA40" i="24"/>
  <c r="Z40" i="24"/>
  <c r="Y40" i="24"/>
  <c r="X40" i="24"/>
  <c r="W40" i="24"/>
  <c r="V40" i="24"/>
  <c r="U40" i="24"/>
  <c r="T40" i="24"/>
  <c r="S40" i="24"/>
  <c r="R40" i="24"/>
  <c r="Q40" i="24"/>
  <c r="P40" i="24"/>
  <c r="O40" i="24"/>
  <c r="N40" i="24"/>
  <c r="M40" i="24"/>
  <c r="L40" i="24"/>
  <c r="K40" i="24"/>
  <c r="J40" i="24"/>
  <c r="I40" i="24"/>
  <c r="H40" i="24"/>
  <c r="G40" i="24"/>
  <c r="F40" i="24"/>
  <c r="E40" i="24"/>
  <c r="D40" i="24"/>
  <c r="AA39" i="24"/>
  <c r="Z39" i="24"/>
  <c r="Y39" i="24"/>
  <c r="X39" i="24"/>
  <c r="W39" i="24"/>
  <c r="V39" i="24"/>
  <c r="U39" i="24"/>
  <c r="T39" i="24"/>
  <c r="S39" i="24"/>
  <c r="R39" i="24"/>
  <c r="Q39" i="24"/>
  <c r="P39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AA38" i="24"/>
  <c r="Z38" i="24"/>
  <c r="Y38" i="24"/>
  <c r="X38" i="24"/>
  <c r="W38" i="24"/>
  <c r="V38" i="24"/>
  <c r="U38" i="24"/>
  <c r="T38" i="24"/>
  <c r="S38" i="24"/>
  <c r="R38" i="24"/>
  <c r="Q38" i="24"/>
  <c r="P38" i="24"/>
  <c r="O38" i="24"/>
  <c r="N38" i="24"/>
  <c r="M38" i="24"/>
  <c r="L38" i="24"/>
  <c r="K38" i="24"/>
  <c r="J38" i="24"/>
  <c r="I38" i="24"/>
  <c r="H38" i="24"/>
  <c r="G38" i="24"/>
  <c r="F38" i="24"/>
  <c r="E38" i="24"/>
  <c r="D38" i="24"/>
  <c r="AA37" i="24"/>
  <c r="Z37" i="24"/>
  <c r="Y37" i="24"/>
  <c r="X37" i="24"/>
  <c r="W37" i="24"/>
  <c r="V37" i="24"/>
  <c r="U37" i="24"/>
  <c r="T37" i="24"/>
  <c r="S37" i="24"/>
  <c r="R37" i="24"/>
  <c r="Q37" i="24"/>
  <c r="P37" i="24"/>
  <c r="O37" i="24"/>
  <c r="N37" i="24"/>
  <c r="M37" i="24"/>
  <c r="L37" i="24"/>
  <c r="K37" i="24"/>
  <c r="J37" i="24"/>
  <c r="I37" i="24"/>
  <c r="H37" i="24"/>
  <c r="G37" i="24"/>
  <c r="F37" i="24"/>
  <c r="E37" i="24"/>
  <c r="D37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AA34" i="24"/>
  <c r="Z34" i="24"/>
  <c r="Y34" i="24"/>
  <c r="X34" i="24"/>
  <c r="W34" i="24"/>
  <c r="V34" i="24"/>
  <c r="U34" i="24"/>
  <c r="T34" i="24"/>
  <c r="S34" i="24"/>
  <c r="R34" i="24"/>
  <c r="Q34" i="24"/>
  <c r="P34" i="24"/>
  <c r="O34" i="24"/>
  <c r="N34" i="24"/>
  <c r="M34" i="24"/>
  <c r="L34" i="24"/>
  <c r="K34" i="24"/>
  <c r="J34" i="24"/>
  <c r="I34" i="24"/>
  <c r="H34" i="24"/>
  <c r="G34" i="24"/>
  <c r="F34" i="24"/>
  <c r="E34" i="24"/>
  <c r="D34" i="24"/>
  <c r="AA33" i="24"/>
  <c r="Z33" i="24"/>
  <c r="Y33" i="24"/>
  <c r="X33" i="24"/>
  <c r="W33" i="24"/>
  <c r="V33" i="24"/>
  <c r="U33" i="24"/>
  <c r="T33" i="24"/>
  <c r="S33" i="24"/>
  <c r="R33" i="24"/>
  <c r="Q33" i="24"/>
  <c r="P33" i="24"/>
  <c r="O33" i="24"/>
  <c r="N33" i="24"/>
  <c r="M33" i="24"/>
  <c r="L33" i="24"/>
  <c r="K33" i="24"/>
  <c r="J33" i="24"/>
  <c r="I33" i="24"/>
  <c r="H33" i="24"/>
  <c r="G33" i="24"/>
  <c r="F33" i="24"/>
  <c r="E33" i="24"/>
  <c r="D33" i="24"/>
  <c r="AA32" i="24"/>
  <c r="Z32" i="24"/>
  <c r="Y32" i="24"/>
  <c r="X32" i="24"/>
  <c r="W32" i="24"/>
  <c r="V32" i="24"/>
  <c r="U32" i="24"/>
  <c r="T32" i="24"/>
  <c r="S32" i="24"/>
  <c r="R32" i="24"/>
  <c r="Q32" i="24"/>
  <c r="P32" i="24"/>
  <c r="O32" i="24"/>
  <c r="N32" i="24"/>
  <c r="M32" i="24"/>
  <c r="L32" i="24"/>
  <c r="K32" i="24"/>
  <c r="J32" i="24"/>
  <c r="I32" i="24"/>
  <c r="H32" i="24"/>
  <c r="G32" i="24"/>
  <c r="F32" i="24"/>
  <c r="E32" i="24"/>
  <c r="D32" i="24"/>
  <c r="AA31" i="24"/>
  <c r="Z31" i="24"/>
  <c r="Y31" i="24"/>
  <c r="X31" i="24"/>
  <c r="W31" i="24"/>
  <c r="V31" i="24"/>
  <c r="U31" i="24"/>
  <c r="T31" i="24"/>
  <c r="S31" i="24"/>
  <c r="R31" i="24"/>
  <c r="Q31" i="24"/>
  <c r="P31" i="24"/>
  <c r="O31" i="24"/>
  <c r="N31" i="24"/>
  <c r="M31" i="24"/>
  <c r="L31" i="24"/>
  <c r="K31" i="24"/>
  <c r="J31" i="24"/>
  <c r="I31" i="24"/>
  <c r="H31" i="24"/>
  <c r="G31" i="24"/>
  <c r="F31" i="24"/>
  <c r="E31" i="24"/>
  <c r="D31" i="24"/>
  <c r="AA30" i="24"/>
  <c r="Z30" i="24"/>
  <c r="Y30" i="24"/>
  <c r="X30" i="24"/>
  <c r="W30" i="24"/>
  <c r="V30" i="24"/>
  <c r="U30" i="24"/>
  <c r="T30" i="24"/>
  <c r="S30" i="24"/>
  <c r="R30" i="24"/>
  <c r="Q30" i="24"/>
  <c r="P30" i="24"/>
  <c r="O30" i="24"/>
  <c r="N30" i="24"/>
  <c r="M30" i="24"/>
  <c r="L30" i="24"/>
  <c r="K30" i="24"/>
  <c r="J30" i="24"/>
  <c r="I30" i="24"/>
  <c r="H30" i="24"/>
  <c r="G30" i="24"/>
  <c r="F30" i="24"/>
  <c r="E30" i="24"/>
  <c r="D30" i="24"/>
  <c r="AA29" i="24"/>
  <c r="Z29" i="24"/>
  <c r="Y29" i="24"/>
  <c r="X29" i="24"/>
  <c r="W29" i="24"/>
  <c r="V29" i="24"/>
  <c r="U29" i="24"/>
  <c r="T29" i="24"/>
  <c r="S29" i="24"/>
  <c r="R29" i="24"/>
  <c r="Q29" i="24"/>
  <c r="P29" i="24"/>
  <c r="O29" i="24"/>
  <c r="N29" i="24"/>
  <c r="M29" i="24"/>
  <c r="L29" i="24"/>
  <c r="K29" i="24"/>
  <c r="J29" i="24"/>
  <c r="I29" i="24"/>
  <c r="H29" i="24"/>
  <c r="G29" i="24"/>
  <c r="F29" i="24"/>
  <c r="E29" i="24"/>
  <c r="D29" i="24"/>
  <c r="AA28" i="24"/>
  <c r="Z28" i="24"/>
  <c r="Y28" i="24"/>
  <c r="X28" i="24"/>
  <c r="W28" i="24"/>
  <c r="V28" i="24"/>
  <c r="U28" i="24"/>
  <c r="T28" i="24"/>
  <c r="S28" i="24"/>
  <c r="R28" i="24"/>
  <c r="Q28" i="24"/>
  <c r="P28" i="24"/>
  <c r="O28" i="24"/>
  <c r="N28" i="24"/>
  <c r="M28" i="24"/>
  <c r="L28" i="24"/>
  <c r="K28" i="24"/>
  <c r="J28" i="24"/>
  <c r="I28" i="24"/>
  <c r="H28" i="24"/>
  <c r="G28" i="24"/>
  <c r="F28" i="24"/>
  <c r="E28" i="24"/>
  <c r="D28" i="24"/>
  <c r="AA27" i="24"/>
  <c r="Z27" i="24"/>
  <c r="Y27" i="24"/>
  <c r="X27" i="24"/>
  <c r="W27" i="24"/>
  <c r="V27" i="24"/>
  <c r="U27" i="24"/>
  <c r="T27" i="24"/>
  <c r="S27" i="24"/>
  <c r="R27" i="24"/>
  <c r="Q27" i="24"/>
  <c r="P27" i="24"/>
  <c r="O27" i="24"/>
  <c r="N27" i="24"/>
  <c r="M27" i="24"/>
  <c r="L27" i="24"/>
  <c r="K27" i="24"/>
  <c r="J27" i="24"/>
  <c r="I27" i="24"/>
  <c r="H27" i="24"/>
  <c r="G27" i="24"/>
  <c r="F27" i="24"/>
  <c r="E27" i="24"/>
  <c r="D27" i="24"/>
  <c r="AA26" i="24"/>
  <c r="Z26" i="24"/>
  <c r="Y26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L26" i="24"/>
  <c r="K26" i="24"/>
  <c r="J26" i="24"/>
  <c r="I26" i="24"/>
  <c r="H26" i="24"/>
  <c r="G26" i="24"/>
  <c r="F26" i="24"/>
  <c r="E26" i="24"/>
  <c r="D26" i="24"/>
  <c r="AA25" i="24"/>
  <c r="Z25" i="24"/>
  <c r="Y25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AA24" i="24"/>
  <c r="Z24" i="24"/>
  <c r="Y24" i="24"/>
  <c r="X24" i="24"/>
  <c r="W24" i="24"/>
  <c r="V24" i="24"/>
  <c r="U24" i="24"/>
  <c r="T24" i="24"/>
  <c r="S24" i="24"/>
  <c r="R24" i="24"/>
  <c r="Q24" i="24"/>
  <c r="P24" i="24"/>
  <c r="O24" i="24"/>
  <c r="N24" i="24"/>
  <c r="M24" i="24"/>
  <c r="L24" i="24"/>
  <c r="K24" i="24"/>
  <c r="J24" i="24"/>
  <c r="I24" i="24"/>
  <c r="H24" i="24"/>
  <c r="G24" i="24"/>
  <c r="F24" i="24"/>
  <c r="E24" i="24"/>
  <c r="D24" i="24"/>
  <c r="AA23" i="24"/>
  <c r="Z23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H23" i="24"/>
  <c r="G23" i="24"/>
  <c r="F23" i="24"/>
  <c r="E23" i="24"/>
  <c r="D23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AA21" i="24"/>
  <c r="Z21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K21" i="24"/>
  <c r="J21" i="24"/>
  <c r="I21" i="24"/>
  <c r="H21" i="24"/>
  <c r="G21" i="24"/>
  <c r="F21" i="24"/>
  <c r="E21" i="24"/>
  <c r="D21" i="24"/>
  <c r="AA20" i="24"/>
  <c r="Z20" i="24"/>
  <c r="Y20" i="24"/>
  <c r="X20" i="24"/>
  <c r="W20" i="24"/>
  <c r="V20" i="24"/>
  <c r="U20" i="24"/>
  <c r="T20" i="24"/>
  <c r="S20" i="24"/>
  <c r="R20" i="24"/>
  <c r="Q20" i="24"/>
  <c r="P20" i="24"/>
  <c r="O20" i="24"/>
  <c r="N20" i="24"/>
  <c r="M20" i="24"/>
  <c r="L20" i="24"/>
  <c r="K20" i="24"/>
  <c r="J20" i="24"/>
  <c r="I20" i="24"/>
  <c r="H20" i="24"/>
  <c r="G20" i="24"/>
  <c r="F20" i="24"/>
  <c r="E20" i="24"/>
  <c r="D20" i="24"/>
  <c r="AA19" i="24"/>
  <c r="Z19" i="24"/>
  <c r="Y19" i="24"/>
  <c r="X19" i="24"/>
  <c r="W19" i="24"/>
  <c r="V19" i="24"/>
  <c r="U19" i="24"/>
  <c r="T19" i="24"/>
  <c r="S19" i="24"/>
  <c r="R19" i="24"/>
  <c r="Q19" i="24"/>
  <c r="P19" i="24"/>
  <c r="O19" i="24"/>
  <c r="N19" i="24"/>
  <c r="M19" i="24"/>
  <c r="L19" i="24"/>
  <c r="K19" i="24"/>
  <c r="J19" i="24"/>
  <c r="I19" i="24"/>
  <c r="H19" i="24"/>
  <c r="G19" i="24"/>
  <c r="F19" i="24"/>
  <c r="E19" i="24"/>
  <c r="D19" i="24"/>
  <c r="AA18" i="24"/>
  <c r="Z18" i="24"/>
  <c r="Y18" i="24"/>
  <c r="X18" i="24"/>
  <c r="W18" i="24"/>
  <c r="V18" i="24"/>
  <c r="U18" i="24"/>
  <c r="T18" i="24"/>
  <c r="S18" i="24"/>
  <c r="R18" i="24"/>
  <c r="Q18" i="24"/>
  <c r="P18" i="24"/>
  <c r="O18" i="24"/>
  <c r="N18" i="24"/>
  <c r="M18" i="24"/>
  <c r="L18" i="24"/>
  <c r="K18" i="24"/>
  <c r="J18" i="24"/>
  <c r="I18" i="24"/>
  <c r="H18" i="24"/>
  <c r="G18" i="24"/>
  <c r="F18" i="24"/>
  <c r="E18" i="24"/>
  <c r="D18" i="24"/>
  <c r="AA17" i="24"/>
  <c r="Z17" i="24"/>
  <c r="Y17" i="24"/>
  <c r="X17" i="24"/>
  <c r="W17" i="24"/>
  <c r="V17" i="24"/>
  <c r="U17" i="24"/>
  <c r="T17" i="24"/>
  <c r="S17" i="24"/>
  <c r="R17" i="24"/>
  <c r="Q17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AA16" i="24"/>
  <c r="Z16" i="24"/>
  <c r="Y16" i="24"/>
  <c r="X16" i="24"/>
  <c r="W16" i="24"/>
  <c r="V16" i="24"/>
  <c r="U16" i="24"/>
  <c r="T16" i="24"/>
  <c r="S16" i="24"/>
  <c r="R16" i="24"/>
  <c r="Q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AA15" i="24"/>
  <c r="Z15" i="24"/>
  <c r="Y15" i="24"/>
  <c r="X15" i="24"/>
  <c r="W15" i="24"/>
  <c r="V15" i="24"/>
  <c r="U15" i="24"/>
  <c r="T15" i="24"/>
  <c r="S15" i="24"/>
  <c r="R15" i="24"/>
  <c r="Q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AA14" i="24"/>
  <c r="Z14" i="24"/>
  <c r="Y14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AA13" i="24"/>
  <c r="Z13" i="24"/>
  <c r="Y13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G13" i="24"/>
  <c r="F13" i="24"/>
  <c r="E13" i="24"/>
  <c r="D13" i="24"/>
  <c r="AA12" i="24"/>
  <c r="Z12" i="24"/>
  <c r="Y12" i="24"/>
  <c r="X12" i="24"/>
  <c r="W12" i="24"/>
  <c r="V12" i="24"/>
  <c r="U12" i="24"/>
  <c r="T12" i="24"/>
  <c r="S12" i="24"/>
  <c r="R12" i="24"/>
  <c r="Q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AA11" i="24"/>
  <c r="Z11" i="24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AA10" i="24"/>
  <c r="Z10" i="24"/>
  <c r="Y10" i="24"/>
  <c r="X10" i="24"/>
  <c r="W10" i="24"/>
  <c r="V10" i="24"/>
  <c r="U10" i="24"/>
  <c r="T10" i="24"/>
  <c r="S10" i="24"/>
  <c r="R10" i="24"/>
  <c r="Q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AA9" i="24"/>
  <c r="Z9" i="24"/>
  <c r="Y9" i="24"/>
  <c r="X9" i="24"/>
  <c r="W9" i="24"/>
  <c r="V9" i="24"/>
  <c r="U9" i="24"/>
  <c r="T9" i="24"/>
  <c r="S9" i="24"/>
  <c r="R9" i="24"/>
  <c r="Q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AA8" i="24"/>
  <c r="Z8" i="24"/>
  <c r="Y8" i="24"/>
  <c r="X8" i="24"/>
  <c r="W8" i="24"/>
  <c r="V8" i="24"/>
  <c r="U8" i="24"/>
  <c r="T8" i="24"/>
  <c r="S8" i="24"/>
  <c r="R8" i="24"/>
  <c r="Q8" i="24"/>
  <c r="P8" i="24"/>
  <c r="O8" i="24"/>
  <c r="N8" i="24"/>
  <c r="M8" i="24"/>
  <c r="L8" i="24"/>
  <c r="K8" i="24"/>
  <c r="J8" i="24"/>
  <c r="I8" i="24"/>
  <c r="H8" i="24"/>
  <c r="G8" i="24"/>
  <c r="F8" i="24"/>
  <c r="E8" i="24"/>
  <c r="D8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A50" i="20"/>
  <c r="A49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C3" i="20"/>
  <c r="B3" i="20"/>
  <c r="B178" i="23"/>
  <c r="B177" i="23"/>
  <c r="A49" i="22"/>
  <c r="A48" i="22"/>
  <c r="A47" i="22"/>
  <c r="A46" i="22"/>
  <c r="Z3" i="21"/>
  <c r="Y3" i="21"/>
  <c r="X3" i="21"/>
  <c r="W3" i="21"/>
  <c r="V3" i="21"/>
  <c r="U3" i="21"/>
  <c r="T3" i="21"/>
  <c r="S3" i="21"/>
  <c r="R3" i="21"/>
  <c r="Q3" i="21"/>
  <c r="P3" i="21"/>
  <c r="O3" i="21"/>
  <c r="N3" i="21"/>
  <c r="M3" i="21"/>
  <c r="L3" i="21"/>
  <c r="K3" i="21"/>
  <c r="J3" i="21"/>
  <c r="I3" i="21"/>
  <c r="H3" i="21"/>
  <c r="G3" i="21"/>
  <c r="F3" i="21"/>
  <c r="E3" i="21"/>
  <c r="D3" i="21"/>
  <c r="C3" i="21"/>
  <c r="B3" i="21"/>
  <c r="A45" i="21"/>
  <c r="A44" i="21"/>
  <c r="A45" i="18"/>
  <c r="A44" i="18"/>
  <c r="A43" i="18"/>
  <c r="A42" i="18"/>
  <c r="S77" i="33" l="1"/>
  <c r="T77" i="33"/>
  <c r="U77" i="33"/>
  <c r="V77" i="33"/>
  <c r="W77" i="33"/>
  <c r="X77" i="33"/>
  <c r="Y77" i="33"/>
  <c r="R77" i="33"/>
  <c r="Z77" i="33"/>
  <c r="R18" i="3"/>
  <c r="Y8" i="3"/>
  <c r="L10" i="26"/>
  <c r="Q13" i="3"/>
  <c r="Q18" i="3" s="1"/>
  <c r="Z13" i="3"/>
  <c r="Z18" i="3" s="1"/>
  <c r="J13" i="3"/>
  <c r="J18" i="3" s="1"/>
  <c r="L8" i="3"/>
  <c r="U8" i="3"/>
  <c r="U18" i="3" s="1"/>
  <c r="E8" i="3"/>
  <c r="E18" i="3" s="1"/>
  <c r="P13" i="3"/>
  <c r="P18" i="3" s="1"/>
  <c r="Y13" i="3"/>
  <c r="Y18" i="3" s="1"/>
  <c r="I13" i="3"/>
  <c r="K8" i="3"/>
  <c r="K18" i="3" s="1"/>
  <c r="T8" i="3"/>
  <c r="T18" i="3" s="1"/>
  <c r="D8" i="3"/>
  <c r="D18" i="3" s="1"/>
  <c r="O18" i="3"/>
  <c r="X18" i="3"/>
  <c r="H18" i="3"/>
  <c r="N13" i="3"/>
  <c r="N18" i="3" s="1"/>
  <c r="W13" i="3"/>
  <c r="W18" i="3" s="1"/>
  <c r="G13" i="3"/>
  <c r="G18" i="3" s="1"/>
  <c r="P10" i="26"/>
  <c r="P55" i="27"/>
  <c r="M13" i="3"/>
  <c r="M18" i="3" s="1"/>
  <c r="V13" i="3"/>
  <c r="V18" i="3" s="1"/>
  <c r="F13" i="3"/>
  <c r="F18" i="3" s="1"/>
  <c r="Q10" i="26"/>
  <c r="Q55" i="27"/>
  <c r="R10" i="26"/>
  <c r="R55" i="27"/>
  <c r="S55" i="27"/>
  <c r="D10" i="26"/>
  <c r="T10" i="26"/>
  <c r="L55" i="27"/>
  <c r="E10" i="26"/>
  <c r="U10" i="26"/>
  <c r="E55" i="27"/>
  <c r="U55" i="27"/>
  <c r="F10" i="26"/>
  <c r="V10" i="26"/>
  <c r="F55" i="27"/>
  <c r="V55" i="27"/>
  <c r="AA8" i="3"/>
  <c r="AA18" i="3" s="1"/>
  <c r="AA55" i="34"/>
  <c r="AA77" i="33"/>
  <c r="Z55" i="34"/>
  <c r="X55" i="34"/>
  <c r="C10" i="26"/>
  <c r="S10" i="26"/>
  <c r="B78" i="33"/>
  <c r="B41" i="31"/>
  <c r="B56" i="34"/>
  <c r="A43" i="21"/>
  <c r="A48" i="20"/>
  <c r="L18" i="3"/>
  <c r="I8" i="3"/>
  <c r="C8" i="29"/>
  <c r="S8" i="29"/>
  <c r="H19" i="32"/>
  <c r="H8" i="29"/>
  <c r="D8" i="29"/>
  <c r="T8" i="29"/>
  <c r="V8" i="29"/>
  <c r="Y13" i="29"/>
  <c r="E8" i="29"/>
  <c r="U8" i="29"/>
  <c r="X8" i="29"/>
  <c r="N19" i="32"/>
  <c r="G13" i="29"/>
  <c r="W13" i="29"/>
  <c r="H13" i="29"/>
  <c r="X13" i="29"/>
  <c r="N8" i="29"/>
  <c r="Y19" i="32"/>
  <c r="J19" i="32"/>
  <c r="Z19" i="32"/>
  <c r="I19" i="32"/>
  <c r="K19" i="32"/>
  <c r="AA19" i="32"/>
  <c r="L19" i="32"/>
  <c r="M19" i="32"/>
  <c r="Q19" i="32"/>
  <c r="O19" i="32"/>
  <c r="R19" i="32"/>
  <c r="P19" i="32"/>
  <c r="E19" i="32"/>
  <c r="C19" i="32"/>
  <c r="S19" i="32"/>
  <c r="D19" i="32"/>
  <c r="T19" i="32"/>
  <c r="U19" i="32"/>
  <c r="F19" i="32"/>
  <c r="V19" i="32"/>
  <c r="G19" i="32"/>
  <c r="W19" i="32"/>
  <c r="I13" i="29"/>
  <c r="K13" i="29"/>
  <c r="N13" i="29"/>
  <c r="E13" i="29"/>
  <c r="U13" i="29"/>
  <c r="L13" i="29"/>
  <c r="K8" i="29"/>
  <c r="AA8" i="29"/>
  <c r="R8" i="29"/>
  <c r="I8" i="29"/>
  <c r="Y8" i="29"/>
  <c r="P13" i="29"/>
  <c r="F8" i="29"/>
  <c r="M8" i="29"/>
  <c r="R13" i="29"/>
  <c r="O8" i="29"/>
  <c r="C13" i="29"/>
  <c r="S13" i="29"/>
  <c r="J13" i="29"/>
  <c r="Z13" i="29"/>
  <c r="P8" i="29"/>
  <c r="G8" i="29"/>
  <c r="W8" i="29"/>
  <c r="D13" i="29"/>
  <c r="T13" i="29"/>
  <c r="Q8" i="29"/>
  <c r="F13" i="29"/>
  <c r="V13" i="29"/>
  <c r="V18" i="29" s="1"/>
  <c r="J8" i="29"/>
  <c r="Z8" i="29"/>
  <c r="M13" i="29"/>
  <c r="L8" i="29"/>
  <c r="O13" i="29"/>
  <c r="Q13" i="29"/>
  <c r="O19" i="25"/>
  <c r="F19" i="25"/>
  <c r="V19" i="25"/>
  <c r="D19" i="25"/>
  <c r="T19" i="25"/>
  <c r="R19" i="25"/>
  <c r="G19" i="25"/>
  <c r="W19" i="25"/>
  <c r="E19" i="25"/>
  <c r="U19" i="25"/>
  <c r="S19" i="25"/>
  <c r="H19" i="25"/>
  <c r="X19" i="25"/>
  <c r="I19" i="25"/>
  <c r="Y19" i="25"/>
  <c r="P19" i="25"/>
  <c r="C19" i="25"/>
  <c r="Q19" i="25"/>
  <c r="J19" i="25"/>
  <c r="Z19" i="25"/>
  <c r="K19" i="25"/>
  <c r="AA19" i="25"/>
  <c r="L19" i="25"/>
  <c r="M19" i="25"/>
  <c r="N19" i="25"/>
  <c r="I18" i="3" l="1"/>
  <c r="N18" i="29"/>
  <c r="C18" i="29"/>
  <c r="K18" i="29"/>
  <c r="S18" i="29"/>
  <c r="H18" i="29"/>
  <c r="Y18" i="29"/>
  <c r="T18" i="29"/>
  <c r="D18" i="29"/>
  <c r="X18" i="29"/>
  <c r="U18" i="29"/>
  <c r="E18" i="29"/>
  <c r="J18" i="29"/>
  <c r="R18" i="29"/>
  <c r="I18" i="29"/>
  <c r="W18" i="29"/>
  <c r="G18" i="29"/>
  <c r="P18" i="29"/>
  <c r="AA18" i="29"/>
  <c r="F18" i="29"/>
  <c r="Q18" i="29"/>
  <c r="L18" i="29"/>
  <c r="M18" i="29"/>
  <c r="Z18" i="29"/>
  <c r="O18" i="29"/>
  <c r="B177" i="2" l="1"/>
  <c r="B56" i="27"/>
  <c r="B11" i="26"/>
  <c r="B20" i="25"/>
  <c r="B41" i="24"/>
  <c r="B44" i="24"/>
  <c r="B43" i="24"/>
  <c r="B42" i="24"/>
  <c r="B176" i="23"/>
  <c r="B176" i="2"/>
  <c r="B178" i="2"/>
  <c r="K7" i="20"/>
  <c r="J7" i="20"/>
  <c r="I7" i="20"/>
  <c r="H7" i="20"/>
  <c r="G7" i="20"/>
  <c r="F7" i="20"/>
  <c r="E7" i="20"/>
  <c r="D7" i="20"/>
  <c r="C7" i="20"/>
  <c r="B7" i="20"/>
  <c r="K6" i="20"/>
  <c r="J6" i="20"/>
  <c r="I6" i="20"/>
  <c r="H6" i="20"/>
  <c r="G6" i="20"/>
  <c r="F6" i="20"/>
  <c r="E6" i="20"/>
  <c r="D6" i="20"/>
  <c r="C6" i="20"/>
  <c r="B6" i="20"/>
  <c r="K5" i="20"/>
  <c r="J5" i="20"/>
  <c r="I5" i="20"/>
  <c r="H5" i="20"/>
  <c r="G5" i="20"/>
  <c r="F5" i="20"/>
  <c r="E5" i="20"/>
  <c r="D5" i="20"/>
  <c r="C5" i="20"/>
  <c r="B5" i="20"/>
  <c r="K4" i="20"/>
  <c r="J4" i="20"/>
  <c r="I4" i="20"/>
  <c r="H4" i="20"/>
  <c r="G4" i="20"/>
  <c r="F4" i="20"/>
  <c r="E4" i="20"/>
  <c r="D4" i="20"/>
  <c r="C4" i="20"/>
  <c r="B4" i="20"/>
  <c r="K7" i="22"/>
  <c r="J7" i="22"/>
  <c r="I7" i="22"/>
  <c r="H7" i="22"/>
  <c r="G7" i="22"/>
  <c r="F7" i="22"/>
  <c r="E7" i="22"/>
  <c r="D7" i="22"/>
  <c r="C7" i="22"/>
  <c r="B7" i="22"/>
  <c r="K6" i="22"/>
  <c r="J6" i="22"/>
  <c r="I6" i="22"/>
  <c r="H6" i="22"/>
  <c r="G6" i="22"/>
  <c r="F6" i="22"/>
  <c r="E6" i="22"/>
  <c r="D6" i="22"/>
  <c r="C6" i="22"/>
  <c r="B6" i="22"/>
  <c r="K5" i="22"/>
  <c r="J5" i="22"/>
  <c r="I5" i="22"/>
  <c r="H5" i="22"/>
  <c r="G5" i="22"/>
  <c r="F5" i="22"/>
  <c r="E5" i="22"/>
  <c r="D5" i="22"/>
  <c r="C5" i="22"/>
  <c r="B5" i="22"/>
  <c r="K4" i="22"/>
  <c r="J4" i="22"/>
  <c r="I4" i="22"/>
  <c r="H4" i="22"/>
  <c r="G4" i="22"/>
  <c r="F4" i="22"/>
  <c r="E4" i="22"/>
  <c r="D4" i="22"/>
  <c r="C4" i="22"/>
  <c r="B4" i="22"/>
  <c r="K3" i="22"/>
  <c r="J3" i="22"/>
  <c r="I3" i="22"/>
  <c r="H3" i="22"/>
  <c r="G3" i="22"/>
  <c r="F3" i="22"/>
  <c r="E3" i="22"/>
  <c r="D3" i="22"/>
  <c r="C3" i="22"/>
  <c r="B3" i="22"/>
  <c r="B3" i="18"/>
  <c r="K3" i="18"/>
  <c r="J3" i="18"/>
  <c r="I3" i="18"/>
  <c r="H3" i="18"/>
  <c r="G3" i="18"/>
  <c r="F3" i="18"/>
  <c r="E3" i="18"/>
  <c r="D3" i="18"/>
  <c r="C3" i="18"/>
  <c r="K5" i="21"/>
  <c r="J5" i="21"/>
  <c r="I5" i="21"/>
  <c r="H5" i="21"/>
  <c r="G5" i="21"/>
  <c r="F5" i="21"/>
  <c r="E5" i="21"/>
  <c r="D5" i="21"/>
  <c r="C5" i="21"/>
  <c r="B5" i="21"/>
  <c r="K8" i="20"/>
  <c r="J8" i="20"/>
  <c r="I8" i="20"/>
  <c r="H8" i="20"/>
  <c r="G8" i="20"/>
  <c r="F8" i="20"/>
  <c r="E8" i="20"/>
  <c r="D8" i="20"/>
  <c r="K5" i="18"/>
  <c r="J5" i="18"/>
  <c r="E5" i="18"/>
  <c r="C5" i="18"/>
  <c r="D4" i="18"/>
  <c r="C4" i="18"/>
  <c r="B4" i="18" l="1"/>
  <c r="J9" i="20"/>
  <c r="E4" i="21"/>
  <c r="F4" i="21"/>
  <c r="G4" i="21"/>
  <c r="H4" i="21"/>
  <c r="I4" i="21"/>
  <c r="J4" i="21"/>
  <c r="E9" i="20"/>
  <c r="H9" i="20"/>
  <c r="B4" i="21"/>
  <c r="C4" i="21"/>
  <c r="C8" i="20"/>
  <c r="D4" i="21"/>
  <c r="B8" i="22"/>
  <c r="C8" i="22"/>
  <c r="G4" i="18"/>
  <c r="B8" i="20"/>
  <c r="K4" i="21"/>
  <c r="I9" i="20"/>
  <c r="K9" i="20"/>
  <c r="F5" i="18"/>
  <c r="G5" i="18"/>
  <c r="H5" i="18"/>
  <c r="I5" i="18"/>
  <c r="D5" i="18"/>
  <c r="B5" i="18"/>
  <c r="E8" i="22"/>
  <c r="F8" i="22"/>
  <c r="G8" i="22"/>
  <c r="D8" i="22"/>
  <c r="H8" i="22"/>
  <c r="B9" i="20"/>
  <c r="E4" i="18"/>
  <c r="H4" i="18"/>
  <c r="I4" i="18"/>
  <c r="K4" i="18"/>
  <c r="I8" i="22"/>
  <c r="C9" i="20"/>
  <c r="J4" i="18"/>
  <c r="J8" i="22"/>
  <c r="D9" i="20"/>
  <c r="K8" i="22"/>
  <c r="F9" i="20"/>
  <c r="G9" i="20"/>
  <c r="F4" i="18"/>
  <c r="F6" i="21"/>
  <c r="G6" i="21"/>
  <c r="B6" i="21"/>
  <c r="H6" i="21"/>
  <c r="C6" i="21"/>
  <c r="I6" i="21"/>
  <c r="D6" i="21"/>
  <c r="J6" i="21"/>
  <c r="E6" i="21"/>
  <c r="K6" i="21"/>
  <c r="G184" i="2" l="1"/>
  <c r="F184" i="2"/>
  <c r="K184" i="2"/>
  <c r="L184" i="2"/>
  <c r="J184" i="2"/>
  <c r="I184" i="2"/>
  <c r="D184" i="2"/>
  <c r="E184" i="2"/>
  <c r="H184" i="2"/>
  <c r="B6" i="18"/>
  <c r="C184" i="2"/>
  <c r="B7" i="21"/>
  <c r="J7" i="21"/>
  <c r="J6" i="18"/>
  <c r="D6" i="18"/>
  <c r="D7" i="21"/>
  <c r="I7" i="21"/>
  <c r="I6" i="18"/>
  <c r="H7" i="21"/>
  <c r="H6" i="18"/>
  <c r="G7" i="21"/>
  <c r="G6" i="18"/>
  <c r="F6" i="18"/>
  <c r="F7" i="21"/>
  <c r="E6" i="18"/>
  <c r="E7" i="21"/>
  <c r="K7" i="21"/>
  <c r="K6" i="18"/>
  <c r="C6" i="18"/>
  <c r="C7" i="21"/>
  <c r="A7" i="22" l="1"/>
  <c r="A6" i="22"/>
  <c r="A5" i="22"/>
  <c r="A4" i="22"/>
  <c r="Z3" i="22"/>
  <c r="Y3" i="22"/>
  <c r="X3" i="22"/>
  <c r="W3" i="22"/>
  <c r="V3" i="22"/>
  <c r="U3" i="22"/>
  <c r="T3" i="22"/>
  <c r="S3" i="22"/>
  <c r="R3" i="22"/>
  <c r="Q3" i="22"/>
  <c r="P3" i="22"/>
  <c r="O3" i="22"/>
  <c r="N3" i="22"/>
  <c r="M3" i="22"/>
  <c r="L3" i="22"/>
  <c r="W7" i="20"/>
  <c r="V7" i="20"/>
  <c r="U7" i="20"/>
  <c r="T7" i="20"/>
  <c r="S7" i="20"/>
  <c r="R7" i="20"/>
  <c r="Q7" i="20"/>
  <c r="P7" i="20"/>
  <c r="O7" i="20"/>
  <c r="N7" i="20"/>
  <c r="M7" i="20"/>
  <c r="L7" i="20"/>
  <c r="W6" i="20"/>
  <c r="V6" i="20"/>
  <c r="U6" i="20"/>
  <c r="T6" i="20"/>
  <c r="S6" i="20"/>
  <c r="R6" i="20"/>
  <c r="Q6" i="20"/>
  <c r="P6" i="20"/>
  <c r="O6" i="20"/>
  <c r="N6" i="20"/>
  <c r="M6" i="20"/>
  <c r="L6" i="20"/>
  <c r="W5" i="20"/>
  <c r="V5" i="20"/>
  <c r="U5" i="20"/>
  <c r="T5" i="20"/>
  <c r="S5" i="20"/>
  <c r="R5" i="20"/>
  <c r="Q5" i="20"/>
  <c r="P5" i="20"/>
  <c r="O5" i="20"/>
  <c r="N5" i="20"/>
  <c r="M5" i="20"/>
  <c r="L5" i="20"/>
  <c r="W4" i="20"/>
  <c r="V4" i="20"/>
  <c r="U4" i="20"/>
  <c r="T4" i="20"/>
  <c r="S4" i="20"/>
  <c r="R4" i="20"/>
  <c r="Q4" i="20"/>
  <c r="P4" i="20"/>
  <c r="O4" i="20"/>
  <c r="N4" i="20"/>
  <c r="M4" i="20"/>
  <c r="L4" i="20"/>
  <c r="A7" i="20"/>
  <c r="A6" i="20"/>
  <c r="A5" i="20"/>
  <c r="A4" i="20"/>
  <c r="Z3" i="18"/>
  <c r="Y3" i="18"/>
  <c r="X3" i="18"/>
  <c r="W3" i="18"/>
  <c r="V3" i="18"/>
  <c r="U3" i="18"/>
  <c r="T3" i="18"/>
  <c r="S3" i="18"/>
  <c r="R3" i="18"/>
  <c r="Q3" i="18"/>
  <c r="P3" i="18"/>
  <c r="O3" i="18"/>
  <c r="N3" i="18"/>
  <c r="M3" i="18"/>
  <c r="L3" i="18"/>
  <c r="W8" i="20" l="1"/>
  <c r="M8" i="20"/>
  <c r="V8" i="20"/>
  <c r="U8" i="20"/>
  <c r="T8" i="20"/>
  <c r="N8" i="20"/>
  <c r="P8" i="20"/>
  <c r="O8" i="20"/>
  <c r="Q8" i="20"/>
  <c r="S8" i="20"/>
  <c r="R8" i="20"/>
  <c r="L4" i="21" l="1"/>
  <c r="L8" i="20"/>
  <c r="L4" i="22"/>
  <c r="M4" i="22"/>
  <c r="N4" i="22"/>
  <c r="O4" i="22"/>
  <c r="P4" i="22"/>
  <c r="Q4" i="22"/>
  <c r="R4" i="22"/>
  <c r="S4" i="22"/>
  <c r="T4" i="22"/>
  <c r="U4" i="22"/>
  <c r="V4" i="22"/>
  <c r="W4" i="22"/>
  <c r="L5" i="22"/>
  <c r="M5" i="22"/>
  <c r="N5" i="22"/>
  <c r="O5" i="22"/>
  <c r="P5" i="22"/>
  <c r="Q5" i="22"/>
  <c r="R5" i="22"/>
  <c r="S5" i="22"/>
  <c r="T5" i="22"/>
  <c r="U5" i="22"/>
  <c r="V5" i="22"/>
  <c r="W5" i="22"/>
  <c r="X6" i="22"/>
  <c r="Y6" i="22"/>
  <c r="Z6" i="22"/>
  <c r="X7" i="22"/>
  <c r="Y7" i="22"/>
  <c r="Z7" i="22"/>
  <c r="X4" i="20"/>
  <c r="Y4" i="20"/>
  <c r="Z4" i="20"/>
  <c r="X5" i="20"/>
  <c r="Y5" i="20"/>
  <c r="Z5" i="20"/>
  <c r="X6" i="20"/>
  <c r="Y6" i="20"/>
  <c r="Z6" i="20"/>
  <c r="X7" i="20"/>
  <c r="Y7" i="20"/>
  <c r="Z7" i="20"/>
  <c r="N6" i="22" l="1"/>
  <c r="L7" i="22"/>
  <c r="Z5" i="22"/>
  <c r="Y4" i="22"/>
  <c r="Y5" i="22"/>
  <c r="X4" i="22"/>
  <c r="O7" i="22"/>
  <c r="X5" i="22"/>
  <c r="W6" i="22"/>
  <c r="W7" i="22"/>
  <c r="V6" i="22"/>
  <c r="V7" i="22"/>
  <c r="U6" i="22"/>
  <c r="U7" i="22"/>
  <c r="T6" i="22"/>
  <c r="T7" i="22"/>
  <c r="S6" i="22"/>
  <c r="S7" i="22"/>
  <c r="R6" i="22"/>
  <c r="R7" i="22"/>
  <c r="Q6" i="22"/>
  <c r="Q7" i="22"/>
  <c r="P6" i="22"/>
  <c r="P7" i="22"/>
  <c r="O6" i="22"/>
  <c r="N7" i="22"/>
  <c r="M6" i="22"/>
  <c r="M7" i="22"/>
  <c r="L6" i="22"/>
  <c r="Z4" i="22"/>
  <c r="L5" i="21"/>
  <c r="O5" i="21"/>
  <c r="L5" i="18"/>
  <c r="S4" i="21" l="1"/>
  <c r="S8" i="22"/>
  <c r="S9" i="20"/>
  <c r="Z9" i="20"/>
  <c r="Z8" i="20"/>
  <c r="V4" i="18"/>
  <c r="V8" i="22"/>
  <c r="V4" i="21"/>
  <c r="V9" i="20"/>
  <c r="N8" i="22"/>
  <c r="N4" i="21"/>
  <c r="N9" i="20"/>
  <c r="Z4" i="18"/>
  <c r="Z4" i="21"/>
  <c r="Z8" i="22"/>
  <c r="P5" i="18"/>
  <c r="P5" i="21"/>
  <c r="Z5" i="18"/>
  <c r="Z5" i="21"/>
  <c r="P4" i="21"/>
  <c r="P8" i="22"/>
  <c r="P9" i="20"/>
  <c r="N5" i="18"/>
  <c r="N5" i="21"/>
  <c r="X5" i="18"/>
  <c r="X5" i="21"/>
  <c r="O4" i="21"/>
  <c r="O8" i="22"/>
  <c r="O9" i="20"/>
  <c r="T5" i="18"/>
  <c r="T5" i="21"/>
  <c r="Y9" i="20"/>
  <c r="Y8" i="20"/>
  <c r="L9" i="20"/>
  <c r="L8" i="22"/>
  <c r="T4" i="21"/>
  <c r="T8" i="22"/>
  <c r="T9" i="20"/>
  <c r="R5" i="18"/>
  <c r="R5" i="21"/>
  <c r="W5" i="18"/>
  <c r="W5" i="21"/>
  <c r="V5" i="18"/>
  <c r="V5" i="21"/>
  <c r="X9" i="20"/>
  <c r="X8" i="20"/>
  <c r="X4" i="18"/>
  <c r="X8" i="22"/>
  <c r="X4" i="21"/>
  <c r="M5" i="18"/>
  <c r="M5" i="21"/>
  <c r="Q4" i="21"/>
  <c r="Q8" i="22"/>
  <c r="Q9" i="20"/>
  <c r="Y5" i="18"/>
  <c r="Y5" i="21"/>
  <c r="R4" i="21"/>
  <c r="R8" i="22"/>
  <c r="R9" i="20"/>
  <c r="M4" i="21"/>
  <c r="M9" i="20"/>
  <c r="M8" i="22"/>
  <c r="U5" i="18"/>
  <c r="U5" i="21"/>
  <c r="S5" i="18"/>
  <c r="S5" i="21"/>
  <c r="W8" i="22"/>
  <c r="W9" i="20"/>
  <c r="W4" i="21"/>
  <c r="Q5" i="18"/>
  <c r="Q5" i="21"/>
  <c r="Y4" i="18"/>
  <c r="Y8" i="22"/>
  <c r="Y4" i="21"/>
  <c r="U4" i="21"/>
  <c r="U8" i="22"/>
  <c r="U9" i="20"/>
  <c r="P4" i="18"/>
  <c r="N4" i="18"/>
  <c r="M4" i="18"/>
  <c r="L4" i="18"/>
  <c r="Q4" i="18"/>
  <c r="U4" i="18"/>
  <c r="T4" i="18"/>
  <c r="R4" i="18"/>
  <c r="O4" i="18"/>
  <c r="W4" i="18"/>
  <c r="O5" i="18"/>
  <c r="S4" i="18"/>
  <c r="P7" i="21"/>
  <c r="S184" i="2" l="1"/>
  <c r="T184" i="2"/>
  <c r="N184" i="2"/>
  <c r="O184" i="2"/>
  <c r="AA184" i="2"/>
  <c r="Z184" i="2"/>
  <c r="R184" i="2"/>
  <c r="P184" i="2"/>
  <c r="X184" i="2"/>
  <c r="U184" i="2"/>
  <c r="W184" i="2"/>
  <c r="Q184" i="2"/>
  <c r="Y184" i="2"/>
  <c r="V184" i="2"/>
  <c r="L6" i="18"/>
  <c r="M184" i="2"/>
  <c r="W7" i="21"/>
  <c r="V7" i="21"/>
  <c r="Y7" i="21"/>
  <c r="M7" i="21"/>
  <c r="U7" i="21"/>
  <c r="N7" i="21"/>
  <c r="U6" i="18"/>
  <c r="U6" i="21"/>
  <c r="S6" i="18"/>
  <c r="S6" i="21"/>
  <c r="Q7" i="21"/>
  <c r="N6" i="18"/>
  <c r="N6" i="21"/>
  <c r="S7" i="21"/>
  <c r="X6" i="18"/>
  <c r="X6" i="21"/>
  <c r="Z7" i="21"/>
  <c r="Z6" i="18"/>
  <c r="Z6" i="21"/>
  <c r="O7" i="21"/>
  <c r="V6" i="18"/>
  <c r="V6" i="21"/>
  <c r="M6" i="18"/>
  <c r="M6" i="21"/>
  <c r="L7" i="21"/>
  <c r="L6" i="21"/>
  <c r="Q6" i="18"/>
  <c r="Q6" i="21"/>
  <c r="T7" i="21"/>
  <c r="R6" i="18"/>
  <c r="R6" i="21"/>
  <c r="P6" i="18"/>
  <c r="P6" i="21"/>
  <c r="Y6" i="18"/>
  <c r="Y6" i="21"/>
  <c r="W6" i="18"/>
  <c r="W6" i="21"/>
  <c r="X7" i="21"/>
  <c r="O6" i="18"/>
  <c r="O6" i="21"/>
  <c r="T6" i="18"/>
  <c r="T6" i="21"/>
  <c r="R7" i="21"/>
  <c r="A81" i="13" l="1"/>
  <c r="C7" i="13" l="1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B7" i="13"/>
  <c r="C80" i="13"/>
  <c r="D80" i="13"/>
  <c r="E80" i="13"/>
  <c r="F80" i="13"/>
  <c r="G80" i="13"/>
  <c r="H80" i="13"/>
  <c r="I80" i="13"/>
  <c r="J80" i="13"/>
  <c r="K80" i="13"/>
  <c r="L80" i="13"/>
  <c r="M80" i="13"/>
  <c r="N80" i="13"/>
  <c r="O80" i="13"/>
  <c r="P80" i="13"/>
  <c r="Q80" i="13"/>
  <c r="R80" i="13"/>
  <c r="S80" i="13"/>
  <c r="T80" i="13"/>
  <c r="U80" i="13"/>
  <c r="V80" i="13"/>
  <c r="W80" i="13"/>
  <c r="X80" i="13"/>
  <c r="Y80" i="13"/>
  <c r="B80" i="13"/>
  <c r="D15" i="7"/>
  <c r="E15" i="7"/>
  <c r="F15" i="7"/>
  <c r="G15" i="7"/>
  <c r="H15" i="7"/>
  <c r="I15" i="7"/>
  <c r="J15" i="7"/>
  <c r="K15" i="7"/>
  <c r="L15" i="7"/>
  <c r="N15" i="7"/>
  <c r="S15" i="7"/>
  <c r="Y15" i="7"/>
  <c r="Z15" i="7"/>
  <c r="C15" i="7"/>
  <c r="M14" i="7" l="1"/>
  <c r="M15" i="7" s="1"/>
  <c r="O14" i="7"/>
  <c r="O15" i="7" s="1"/>
  <c r="P14" i="7"/>
  <c r="P15" i="7" s="1"/>
  <c r="Q14" i="7"/>
  <c r="Q15" i="7" s="1"/>
  <c r="R14" i="7"/>
  <c r="R15" i="7" s="1"/>
  <c r="T14" i="7"/>
  <c r="T15" i="7" s="1"/>
  <c r="U14" i="7"/>
  <c r="U15" i="7" s="1"/>
  <c r="V14" i="7"/>
  <c r="V15" i="7" s="1"/>
  <c r="W14" i="7"/>
  <c r="W15" i="7" s="1"/>
  <c r="X14" i="7"/>
  <c r="X15" i="7" s="1"/>
  <c r="H85" i="13" l="1"/>
  <c r="G85" i="13"/>
  <c r="F85" i="13"/>
  <c r="E85" i="13"/>
  <c r="D85" i="13"/>
  <c r="C85" i="13"/>
  <c r="B85" i="13"/>
  <c r="B16" i="7" l="1"/>
</calcChain>
</file>

<file path=xl/sharedStrings.xml><?xml version="1.0" encoding="utf-8"?>
<sst xmlns="http://schemas.openxmlformats.org/spreadsheetml/2006/main" count="892" uniqueCount="376">
  <si>
    <t>Concepto</t>
  </si>
  <si>
    <t>Ingresos Corrientes</t>
  </si>
  <si>
    <t>Miles de millones de pesos</t>
  </si>
  <si>
    <t xml:space="preserve">Fuente: Dirección General del Presupuesto Público Nacional </t>
  </si>
  <si>
    <t>FONDOS ESPECIALES DE LA NACIÓN</t>
  </si>
  <si>
    <t>NUMERAL 0081 FONDO DE EMERGENCIA ECONOMICA-FOME</t>
  </si>
  <si>
    <t>NUMERAL 0079 FONDO DE LA DIRECCION DE CONSULTA PREVIA</t>
  </si>
  <si>
    <t>NUMERAL 0078 UNIDAD ADMINISTRATIVA ESPECIAL DE GESTIÓN DE RESTITUCIÓN DE TIERRAS DESPOJADAS</t>
  </si>
  <si>
    <t>NUMERAL 0077 FONDO DE ENERGÍAS NO CONVENCIONALES Y GESTIÓN EFICIENTE DE LA ENERGÍA</t>
  </si>
  <si>
    <t>NUMERAL 0075 FONDO NACIONAL DE LAS UNIVERSIDADES ESTATALES DE COLOMBIA</t>
  </si>
  <si>
    <t>NUMERAL 0074 FONDO ESPECIAL DE PENSIONES TELECOM, INRAVISIÓN Y TELEASOCIADAS</t>
  </si>
  <si>
    <t xml:space="preserve">NUMERAL 0073 FONDO DESARROLLO PEQUEÑA Y MEDIANA MINERÍA (ART. 151 LEY 1530 DE 2012) </t>
  </si>
  <si>
    <t>NUMERAL 0072 FONDO ESPECIAL PARA LA ADMINISTRACIÓN DE BIENES DE LA FISCALÍA</t>
  </si>
  <si>
    <t>NUMERAL 0071 FONDO MINJUSTICIA</t>
  </si>
  <si>
    <t>NUMERAL 0070 FONDO NACIONAL DE BOMBEROS DE COLOMBIA</t>
  </si>
  <si>
    <t>NUMERAL 0069 FONDO ESPECIAL IMPUESTO SOBRE LA RENTA PARA LA EQUIDAD - CREE</t>
  </si>
  <si>
    <t>NUMERAL 0068 FONDO RENTAS MONOPOLIO PARA EL SECTOR SALUD (LEY 643 DE 2001)</t>
  </si>
  <si>
    <t>NUMERAL 0067 FONDO DE MODERNIZACIÓN, DESCONGESTIÓN Y BIENESTAR DE LA ADMINISTRACIÓN DE   JUSTICIA</t>
  </si>
  <si>
    <t>NUMERAL 0066 FONDO ESPECIAL REGISTRO UNICO NACIONAL DE TRANSITO - RUNT</t>
  </si>
  <si>
    <t>NUMERAL 0065 FONDO ESTABILIZACIÓN PRECIOS COMBUSTIBLES</t>
  </si>
  <si>
    <t>NUMERAL 0064 FONDO TRANSFERENCIAS ICFES</t>
  </si>
  <si>
    <t>NUMERAL 0063 FONDO ESPECIAL PARA PROGRAMA DE NORMALIZACIÓN DE REDES ELECTRICAS</t>
  </si>
  <si>
    <t>NUMERAL 0062 FONDO ESPECIAL CUOTA DE FOMENTO DE GAS NATURAL</t>
  </si>
  <si>
    <t>NUMERAL 0061 FONDO ESPECIAL COMISION NACIONAL DE BUSQUEDA (ART 18 LEY 971/05)</t>
  </si>
  <si>
    <t>NUMERAL 0060 FONDO DE PENSIONES FONDO PREVISIÓN SOCIAL DE NOTARIADO Y REGISTRO</t>
  </si>
  <si>
    <t>NUMERAL 0059 FONDO DE PUBLICACIONES DE LA CONTRALORIA GENERAL REPUBLICA</t>
  </si>
  <si>
    <t>NUMERAL 0057 FONDO ESPECIAL DE ENERGÍA SOCIAL (FOES ART.118 DE LA LEY 812 DE 2003).</t>
  </si>
  <si>
    <t>NUMERAL 0056 FONDO FONPET - MAGISTERIO</t>
  </si>
  <si>
    <t>NUMERAL 0055 FONDO RECURSOS MONITOREO Y VIGILANCIA EDUCACION SUPERIOR</t>
  </si>
  <si>
    <t>NUMERAL 0054 FONDO ESCUELA NACIONAL DEL DEPORTE</t>
  </si>
  <si>
    <t>NUMERAL 0053 FONDO APOYO FINANCIERO ZONAS RURALES INTERCONECTADAS (FAER)</t>
  </si>
  <si>
    <t>NUMERAL 0052 FONDO APOYO FINANCIERO ZONAS  NO INTERCONECTADAS (FAZNI)</t>
  </si>
  <si>
    <t>NUMERAL 0051 FONDO CONSERVACIÓN DE MUSEOS Y TEATROS</t>
  </si>
  <si>
    <t>NUMERAL 0050 FONDO DE INVESTIGACION EN SALUD (Ley643/01)</t>
  </si>
  <si>
    <t>NUMERAL 0049 FONDO PARA DEFENSA DE DERECHOS E INTERESES COLECTIVOS</t>
  </si>
  <si>
    <t>NUMERAL 0048 CONSEJO PROFESIONAL INGENIERÍA Y PROFESIONES AUXILIARES</t>
  </si>
  <si>
    <t>NUMERAL 0047 FONDO PARA DEFENSA DE DERECHOS E INTERESES COLECTIVOS</t>
  </si>
  <si>
    <t>NUMERAL 0046 FONDO SOBRETASA AL ACPM (LEY 488/98)</t>
  </si>
  <si>
    <t>NUMERAL 0043 UNIDAD ADMINISTRATIVA ESPECIAL DE COMERCIO EXTERIOR</t>
  </si>
  <si>
    <t>NUMERAL 0041 FONDO SUBSIDIO SOBRETASA GASOLINA LEY 488/98</t>
  </si>
  <si>
    <t>NUMERAL 0040 FONDO SEGURIDAD Y CONVIVENCIA CIUDADANA</t>
  </si>
  <si>
    <t>NUMERAL 0039 FONDO SOLIDARIDAD PARA SUBSIDIOS Y REDISTRIBUCION INGRESOS</t>
  </si>
  <si>
    <t>NUMERAL 0036 PENSIONES EPSA-CVC</t>
  </si>
  <si>
    <t>NUMERAL 0035 FONDO COMPENSACION AMBIENTAL</t>
  </si>
  <si>
    <t>NUMERAL 0034 FONDO DE SALUD POLICIA NACIONAL</t>
  </si>
  <si>
    <t>NUMERAL 0033 FONDO SALUD FUERZAS MILITARES</t>
  </si>
  <si>
    <t>NUMERAL 0032 FONDO DE BIENESTAR DE LA CONTRALORIA GENERAL REPUBLICA</t>
  </si>
  <si>
    <t>NUMERAL 0031 INSTITUTO DE ESTUDIOS DEL MINISTERIO PUBLICO</t>
  </si>
  <si>
    <t>NUMERAL 0029 FONDO DE RIESGOS PROFESIONALES(ART.87 DTO129)</t>
  </si>
  <si>
    <t>NUMERAL 0025 COMISION DE REGULACION DE AGUA POTABLE</t>
  </si>
  <si>
    <t>NUMERAL 0024 COMISION DE REGULACION DE ENERGIA Y GAS</t>
  </si>
  <si>
    <t>NUMERAL 0023 COMISION DE REGULACION DE COMUNICACIONES</t>
  </si>
  <si>
    <t>NUMERAL 0022 FONDO DE SOLIDARIDAD PENSIONAL</t>
  </si>
  <si>
    <t>NUMERAL 0021 FONDO DE RECURSOS SOAT Y FONSAT (ANTES FOSYGA)</t>
  </si>
  <si>
    <t>NUMERAL 0020 JUNTA CENTRAL DE CONTADORES</t>
  </si>
  <si>
    <t>NUMERAL 0019 ESCUELAS INDUSTRIALES E INSTITUTOS TECNICOS</t>
  </si>
  <si>
    <t>NUMERAL 0018 FONDO NACIONAL DE REGALÍAS</t>
  </si>
  <si>
    <t>NUMERAL 0017 FONDO ROTATORIO  MINISTERIO MINAS Y ENERGIA</t>
  </si>
  <si>
    <t>NUMERAL 0015 FONDOS INTERNOS POLICIA NACIONAL</t>
  </si>
  <si>
    <t>NUMERAL 0014 FONDOS INTERNOS MINISTERIO DEFENSA</t>
  </si>
  <si>
    <t>NUMERAL 0013 FONDO ESTUPEFACIENTES - MINSALUD</t>
  </si>
  <si>
    <t>NUMERAL 0010 FONDO DEFENSA NACIONAL</t>
  </si>
  <si>
    <t>NUMERAL 0009 FINANCIACION SECTOR JUSTICIA</t>
  </si>
  <si>
    <t>NUMERAL 0008 CONTRIBUCION PARA LA DESCENTRALIZACION</t>
  </si>
  <si>
    <t>NUMERAL 0006 SUPERINTENDENCIA NACIONAL DE VALORES</t>
  </si>
  <si>
    <t>NUMERAL 0005 SUPERINTENDENCIA INDUSTRIA Y COMERCIO</t>
  </si>
  <si>
    <t>NUMERAL 0003 CONTRIB. SUPERINTENDENCIA SUBSIDIO FAMILIAR</t>
  </si>
  <si>
    <t>Otros</t>
  </si>
  <si>
    <t>Reintegros y Recursos No Apropiados</t>
  </si>
  <si>
    <t>Disposición de Activos</t>
  </si>
  <si>
    <t>Recursos del Balamce</t>
  </si>
  <si>
    <t>Excedentes Financieros Entidades Descentralizadas</t>
  </si>
  <si>
    <t>Rendimientos Financieros</t>
  </si>
  <si>
    <t>Recuperación de Cartera</t>
  </si>
  <si>
    <t>Crédito interno</t>
  </si>
  <si>
    <t xml:space="preserve">Crédito externo </t>
  </si>
  <si>
    <t>RECURSOS DE CAPITAL DE LA NACION</t>
  </si>
  <si>
    <t>NUMERAL 0001 FONDO DE PRESTACIONES SOCIALES DEL MAGISTERIO</t>
  </si>
  <si>
    <t>NUMERAL 0002 CONTRIBUCIÓN ESPECTACULOS PÚBLICOS (Art. 7 Ley 1493 de 2011)</t>
  </si>
  <si>
    <t>Composición Detallada de los Recursos de Capital de la Nación (Recaudo)</t>
  </si>
  <si>
    <t>NUMERAL 0085 FONDO ESPECIAL PARA EL RECAUDO POR MULTAS Y COBRO COACTIVO (ARTÍCULO 6 LEY 2197 DEL 2022)</t>
  </si>
  <si>
    <t>2023*</t>
  </si>
  <si>
    <t>NUMERAL 0002 CONTRIB.ENTIDADES VIGILADAS CONTRALORIA GENERAL NACION</t>
  </si>
  <si>
    <t>NUMERAL 0004 CONTRIB.SUPERINTENDENCIA BANCARIA</t>
  </si>
  <si>
    <t>NUMERAL 0007 CONTRIB.ENTIDADES VIGILADAS SUPERPUERTOS</t>
  </si>
  <si>
    <t>NUMERAL 0028 SUPERINTENDENCIA DE SERVICIOS PÚBLICOS</t>
  </si>
  <si>
    <t>NUMERAL 0042 FONDO PENSIONES SUPERINTENDENCIAS, CARBOCOL Y CAMINOS VECINALES</t>
  </si>
  <si>
    <t>NUMERAL  OTROS INGRESOS POR CLASIFICAR</t>
  </si>
  <si>
    <t>NUMERAL 0084 FONDO PROMOCIÓN DEL PATRIMONIO -FONCULTURA- LEY 2070 DE 2020</t>
  </si>
  <si>
    <t>NUMERAL 0086 FONDO DE LA JUSTICIA PENAL MILITAR Y POLICIAL</t>
  </si>
  <si>
    <t>NUMERAL 0080 FONDO PARA EL FORTALECIMIENTO DE LA INSPECCIÓN,VIGILANCIA Y CONTROL DEL TRABAJO Y LA SEGURIDAD SOCIAL-FIVICOT</t>
  </si>
  <si>
    <t>CONTRIBUCIONES PARAFISCALES DE LA NACIÓN</t>
  </si>
  <si>
    <t>Composición Detallada de la Contribuciones Parafiscales y los Fondos Especiales de la Nación (Recaudo)</t>
  </si>
  <si>
    <t>Nombre Contribución Parafiscal o Fondo Especial</t>
  </si>
  <si>
    <t>AFORO</t>
  </si>
  <si>
    <t>RECAUDO</t>
  </si>
  <si>
    <t>Porcentaje de Ejecución</t>
  </si>
  <si>
    <t>Ingresos Nación</t>
  </si>
  <si>
    <t>Ingresos Estapúblicos</t>
  </si>
  <si>
    <t>Total Ingresos PGN</t>
  </si>
  <si>
    <t>I - INGRESOS DEL PRESUPUESTO NACIONAL</t>
  </si>
  <si>
    <t>1 INGRESOS CORRIENTES DE LA NACIÓN</t>
  </si>
  <si>
    <t>1-0-00-1-01 INGRESOS TRIBUTARIOS</t>
  </si>
  <si>
    <t>1-0-00-1-01-1 IMPUESTOS DIRECTOS</t>
  </si>
  <si>
    <t>1-0-00-1-01-1-01 IMPUESTO SOBRE LA RENTA Y COMPLEMENTARIOS</t>
  </si>
  <si>
    <t>1-0-00-1-01-1-02 REGIMEN IMPOSITIVO DE SUSTITUCION</t>
  </si>
  <si>
    <t>1-0-00-1-01-1-04 IMPUESTO PARA PRESERVAR LA SEGURIDAD DEMOCRÁTICA</t>
  </si>
  <si>
    <t>1-0-00-1-01-1-05 IMPUESTO AL PATRIMONIO</t>
  </si>
  <si>
    <t>1-0-00-1-01-1-06 SOBRETASA IMPUESTO AL PATRIMONIO</t>
  </si>
  <si>
    <t>1-0-00-1-01-1-08 IMPUESTO A LA RIQUEZA</t>
  </si>
  <si>
    <t>1-0-00-1-01-1-08 SOBRETASA IMPUESTO SOBRE LA RENTA PARA LA EQUIDAD-CREE</t>
  </si>
  <si>
    <t>1-0-00-1-01-1-10 IMPUESTO DE NORMALIZACIÓN TRIBUTARIA</t>
  </si>
  <si>
    <t>1-0-00-1-01-1-12 IMPUESTO SIMPLE</t>
  </si>
  <si>
    <t>1-0-00-1-01-2 IMPUESTOS INDIRECTOS</t>
  </si>
  <si>
    <t>1-0-00-1-01-2-01 IMPUESTO SOBRE ADUANAS Y RECARGOS</t>
  </si>
  <si>
    <t>1-0-00-1-01-2-02 IMPUESTO SOBRE LAS VENTAS</t>
  </si>
  <si>
    <t>1-0-00-1-01-2-03 IMPUESTO DE TIMBRE NACIONAL</t>
  </si>
  <si>
    <t>1-0-00-1-01-2-04 IMPUESTO DE TIMBRE NACIONAL SOBRE SALIDAS AL EXTERIOR</t>
  </si>
  <si>
    <t>1-0-00-1-01-2-05 IMPUESTO A LA EXPLOTACIÓN DE ORO, PLATA Y PLATINO</t>
  </si>
  <si>
    <t>1-0-00-1-01-2-06 GRAVAMEN A LOS MOVIMIENTOS FINANCIEROS</t>
  </si>
  <si>
    <t>1-0-00-1-01-2-07 IMPUESTO AL TURISMO</t>
  </si>
  <si>
    <t>1-0-00-1-01-2-08 IMPUESTO NACIONAL AL CONSUMO</t>
  </si>
  <si>
    <t>1-0-00-1-01-2-09 IMPUESTO NACIONAL A LA GASOLINA Y AL ACPM</t>
  </si>
  <si>
    <t>1-0-00-1-01-2-10 IMPUESTO AL ENCAJE</t>
  </si>
  <si>
    <t>1-0-00-1-01-2-14 IMPUESTO NACIONAL AL CARBONO</t>
  </si>
  <si>
    <t>1-0-00-1-01-2-17 IMPUESTO A PRODUCTOS COMESTIBLES ULTRA PROCESADOS INDUSTRIALMENTE</t>
  </si>
  <si>
    <t>1-0-00-1-01-2-18 IMPUESTO A PRODUCTOS PLASTICOS DE UN SOLO USO</t>
  </si>
  <si>
    <t>1-0-00-1-01-2-19 IMPUESTO A LAS BEBIDAS ULTRA PROCESADAS AZUCARADAS</t>
  </si>
  <si>
    <t>1-0-00-1-02 INGRESOS NO TRIBUTARIOS</t>
  </si>
  <si>
    <t xml:space="preserve">1-0-00-1-02-1 CONTRIBUCIONES  </t>
  </si>
  <si>
    <t>1-0-00-1-02-2 TASAS Y DERECHOS ADMINISTRATIVOS</t>
  </si>
  <si>
    <t>1-0-00-1-02-3 MULTAS, SANCIONES E INTERESES DE MORA</t>
  </si>
  <si>
    <t>1-0-00-1-02-5 VENTA DE BIENES Y SERVICIOS</t>
  </si>
  <si>
    <t>1-0-00-1-02-6 TRANSFERENCIAS CORRIENTES</t>
  </si>
  <si>
    <t>2 RECURSOS DE CAPITAL DE LA NACIÓN</t>
  </si>
  <si>
    <t xml:space="preserve">2-0-00-2-01 DISPOSICIÓN DE ACTIVOS  </t>
  </si>
  <si>
    <t>2-0-00-2-02 EXCEDENTES FINANCIEROS, DIVIDENDOS Y UTILIDADES POR OTRAS INVERSIONES DE CAPITAL</t>
  </si>
  <si>
    <t>2-0-00-2-03 TRASLADOS FONDOS DTN</t>
  </si>
  <si>
    <t>2-0-00-2-05 RENDIMIENTOS FINANCIEROS</t>
  </si>
  <si>
    <t>2-0-00-2-06 RECURSOS DE CRÉDITO EXTERNO</t>
  </si>
  <si>
    <t>2-0-00-2-07 RECURSOS DE CRÉDITO INTERNO</t>
  </si>
  <si>
    <t>2-0-00-2-08 TRANSFERENCIAS DE CAPITAL</t>
  </si>
  <si>
    <t>2-0-00-2-09 RECUPERACIÓN DE CARTERA – PRESTAMOS</t>
  </si>
  <si>
    <t>2-0-00-2-10 RECURSOS DEL BALANCE</t>
  </si>
  <si>
    <t>2-0-00-2-13 REINTEGROS Y OTROS RECURSOS NO APROPIADOS</t>
  </si>
  <si>
    <t>2-0-00-2-14 OTROS RECURSOS DE CAPITAL</t>
  </si>
  <si>
    <t>5 CONTRIBUCIONES PARAFISCALES DE LA NACIÓN</t>
  </si>
  <si>
    <t>5-0-01 FONDO DE PRESTACIONES SOCIALES DEL MAGISTERIO</t>
  </si>
  <si>
    <t>5-0-02 CONTRIBUCIÓN ESPECTÁCULOS PÚBLICOS (ART. 7 LEY 1493 DE 2011)</t>
  </si>
  <si>
    <t>6 FONDOS ESPECIALES DE LA NACIÓN</t>
  </si>
  <si>
    <t>6-0-02  CONTRIBUCION ENTIDADES VIGILADAS CONTRALORIA GENERAL NACION</t>
  </si>
  <si>
    <t>6-0-03  CONTRIBUCION SUPERINTENDENCIA SUBSIDIO FAMILIAR</t>
  </si>
  <si>
    <t>6-0-05  SUPERINTENDENCIA INDUSTRIA Y COMERCIO</t>
  </si>
  <si>
    <t>6-0-06  SUPERINTENDENCIA NACIONAL DE VALORES</t>
  </si>
  <si>
    <t>6-0-07  CONTRIBUCION ENTIDADES VIGILADAS SUPERPUERTOS</t>
  </si>
  <si>
    <t>6-0-08  CONTRIBUCION PARA LA DESCENTRALIZACION</t>
  </si>
  <si>
    <t>6-0-09  FINANCIACION SECTOR JUSTICIA</t>
  </si>
  <si>
    <t>6-0-10  FONDO DEFENSA NACIONAL</t>
  </si>
  <si>
    <t>6-0-13  FONDO ESTUPEFACIENTES - MINSALUD</t>
  </si>
  <si>
    <t>6-0-14  FONDOS INTERNOS MINISTERIO DEFENSA</t>
  </si>
  <si>
    <t>6-0-15  FONDOS INTERNOS POLICIA NACIONAL</t>
  </si>
  <si>
    <t>6-0-17  FONDO ROTATORIO  MINISTERIO MINAS Y ENERGIA</t>
  </si>
  <si>
    <t>6-0-18  FONDO NACIONAL DE REGALÍAS</t>
  </si>
  <si>
    <t>6-0-19  ESCUELAS INDUSTRIALES E INSTITUTOS TECNICOS</t>
  </si>
  <si>
    <t>6-0-20  JUNTA CENTRAL DE CONTADORES</t>
  </si>
  <si>
    <t>6-0-21  FONDO DE RECURSOS SOAT Y FONSAT (ANTES FOSYGA)</t>
  </si>
  <si>
    <t>6-0-22  FONDO DE SOLIDARIDAD PENSIONAL</t>
  </si>
  <si>
    <t>6-0-23  COMISION DE REGULACION DE COMUNICACIONES</t>
  </si>
  <si>
    <t>6-0-24  COMISION DE REGULACION DE ENERGIA Y GAS</t>
  </si>
  <si>
    <t>6-0-25  COMISION DE REGULACION DE AGUA POTABLE</t>
  </si>
  <si>
    <t>6-0-29  FONDO DE RIESGOS PROFESIONALES(ART.87 DTO129)</t>
  </si>
  <si>
    <t>6-0-31  INSTITUTO DE ESTUDIOS DEL MINISTERIO PUBLICO</t>
  </si>
  <si>
    <t>6-0-32  FONDO DE BIENESTAR DE LA CONTRALORIA GENERAL REPUBLICA</t>
  </si>
  <si>
    <t>6-0-33  FONDO SALUD FUERZAS MILITARES</t>
  </si>
  <si>
    <t>6-0-34  FONDO DE SALUD POLICIA NACIONAL</t>
  </si>
  <si>
    <t>6-0-35  FONDO COMPENSACION AMBIENTAL</t>
  </si>
  <si>
    <t>6-0-36  PENSIONES EPSA-CVC</t>
  </si>
  <si>
    <t>6-0-39  FONDO SOLIDARIDAD PARA SUBSIDIOS Y REDISTRIBUCION INGRESOS</t>
  </si>
  <si>
    <t>6-0-40  FONDO SEGURIDAD Y CONVIVENCIA CIUDADANA</t>
  </si>
  <si>
    <t>6-0-41  FONDO SUBSIDIO SOBRETASA GASOLINA LEY 488/98</t>
  </si>
  <si>
    <t>6-0-42  FONDO PENSIONES SUPERINTENDENCIAS, CARBOCOL, CAMINOS VECINALES Y FONPRENOR</t>
  </si>
  <si>
    <t>6-0-43  UNIDAD ADMINISTRATIVA ESPECIAL DE COMERCIO EXTERIOR</t>
  </si>
  <si>
    <t>6-0-46  FONDO SOBRETASA AL ACPM (LEY 488/98)</t>
  </si>
  <si>
    <t>6-0-48  CONSEJO PROFESIONAL INGENIERÍA Y PROFESIONES AUXILIARES</t>
  </si>
  <si>
    <t>6-0-49  FONDO PARA DEFENSA DE DERECHOS E INTERESES COLECTIVOS</t>
  </si>
  <si>
    <t>6-0-50  FONDO DE INVESTIGACION EN SALUD (Ley643/01)</t>
  </si>
  <si>
    <t>6-0-51  FONDO CONSERVACIÓN DE MUSEOS Y TEATROS</t>
  </si>
  <si>
    <t>6-0-51 -0057 FOGAFIN CONTRIBUCIONES   SOBRE TRANSACCIONES FINANCIERAS Dcto2331/98</t>
  </si>
  <si>
    <t>6-0-52  FONDO APOYO FINANCIERO ZONAS  NO INTERCONECTADAS (FAZNI)</t>
  </si>
  <si>
    <t>6-0-53  FONDO APOYO FINANCIERO ZONAS RURALES INTERCONECTADAS (FAER)</t>
  </si>
  <si>
    <t>6-0-54  FONDO ESCUELA NACIONAL DEL DEPORTE</t>
  </si>
  <si>
    <t>6-0-55  FONDO RECURSOS MONITOREO Y VIGILANCIA EDUCACION SUPERIOR</t>
  </si>
  <si>
    <t>6-0-56  FONDO FONPET - MAGISTERIO</t>
  </si>
  <si>
    <t>6-0-57  FONDO ESPECIAL DE ENERGÍA SOCIAL (FOES ART.118 DE LA LEY 812 DE 2003).</t>
  </si>
  <si>
    <t>6-0-59  FONDO DE PUBLICACIONES DE LA CONTRALORIA GENERAL REPUBLICA</t>
  </si>
  <si>
    <t>6-0-60  FONDO DE PENSIONES FONDO PREVISIÓN SOCIAL DE NOTARIADO Y REGISTRO</t>
  </si>
  <si>
    <t>6-0-61  FONDO ESPECIAL COMISION NACIONAL DE BUSQUEDA (ART 18 LEY 971/05)</t>
  </si>
  <si>
    <t>6-0-62  FONDO ESPECIAL CUOTA DE FOMENTO DE GAS NATURAL</t>
  </si>
  <si>
    <t>6-0-63  FONDO ESPECIAL PARA PROGRAMA DE NORMALIZACIÓN DE REDES ELECTRICAS</t>
  </si>
  <si>
    <t>6-0-64  FONDO TRANSFERENCIAS ICFES</t>
  </si>
  <si>
    <t>6-0-65  FONDO ESTABILIZACIÓN PRECIOS COMBUSTIBLES</t>
  </si>
  <si>
    <t>6-0-66  FONDO ESPECIAL REGISTRO UNICO NACIONAL DE TRANSITO - RUNT</t>
  </si>
  <si>
    <t>6-0-67  FONDO DE MODERNIZACIÓN, DESCONGESTIÓN Y BIENESTAR DE LA ADMINISTRACIÓN DE   JUSTICIA</t>
  </si>
  <si>
    <t>6-0-68  FONDO RENTAS MONOPOLIO PARA EL SECTOR SALUD (LEY 643 DE 2001)</t>
  </si>
  <si>
    <t>6-0-69  FONDO ESPECIAL IMPUESTO SOBRE LA RENTA PARA LA EQUIDAD - CREE</t>
  </si>
  <si>
    <t>6-0-70  FONDO NACIONAL DE BOMBEROS DE COLOMBIA</t>
  </si>
  <si>
    <t>6-0-71  FONDO MINJUSTICIA</t>
  </si>
  <si>
    <t>6-0-72  FONDO ESPECIAL PARA LA ADMINISTRACIÓN DE BIENES DE LA FISCALÍA</t>
  </si>
  <si>
    <t xml:space="preserve">6-0-73  FONDO DESARROLLO PEQUEÑA Y MEDIANA MINERÍA (ART. 151 LEY 1530 DE 2012) </t>
  </si>
  <si>
    <t>6-0-74  FONDO ESPECIAL DE PENSIONES TELECOM, INRAVISIÓN Y TELEASOCIADAS</t>
  </si>
  <si>
    <t>6-0-75  FONDO NACIONAL DE LAS UNIVERSIDADES ESTATALES DE COLOMBIA</t>
  </si>
  <si>
    <t>6-0-77  FONDO DE ENERGÍAS NO CONVENCIONALES Y GESTIÓN EFICIENTE DE LA ENERGÍA</t>
  </si>
  <si>
    <t>6-0-78  UNIDAD ADMINISTRATIVA ESPECIAL DE GESTIÓN DE RESTITUCIÓN DE TIERRAS DESPOJADAS</t>
  </si>
  <si>
    <t>6-0-79  FONDO DE LA DIRECCION DE CONSULTA PREVIA</t>
  </si>
  <si>
    <t>6-0-80  FONDO FIVICOT</t>
  </si>
  <si>
    <t>6-0-81  FONDO DE EMERGENCIA ECONOMICA-FOME</t>
  </si>
  <si>
    <t>6-0-84  FONDO PROMOCIÓN DEL PATRIMONIO -FONCULTURA- LEY 2070 DE 2020</t>
  </si>
  <si>
    <t>6-0-85 FONDO ESPECIAL PARA EL RECAUDO POR MULTAS Y COBRO COACTIVO (ARTÍCULO 6 LEY 2197 DEL 2022)</t>
  </si>
  <si>
    <t>6-0-86  FONDO DE LA JUSTICIA PENAL MILITAR Y POLICIAL</t>
  </si>
  <si>
    <t>II - INGRESOS DE LOS ESTABLECIMIENTOS PUBLICOS</t>
  </si>
  <si>
    <t>3-1-01-1 INGRESOS CORRIENTES</t>
  </si>
  <si>
    <t>3-1-01-1-01 INGRESOS TRIBUTARIOS</t>
  </si>
  <si>
    <t>3-1-01-1-01-1 IMPUESTOS</t>
  </si>
  <si>
    <t xml:space="preserve">3-1-01-1-01-2 CONTRIBUCIONES    </t>
  </si>
  <si>
    <t>3-1-01-1-02 INGRESOS NO TRIBUTARIOS</t>
  </si>
  <si>
    <t>3-1-01-1-02-03 OPERACIONES COMERCIALES</t>
  </si>
  <si>
    <t>3-1-01-1-02-05 APORTES DE AFILIADOS</t>
  </si>
  <si>
    <t>3-1-01-1-02-06 APORTES DE OTRAS ENTIDADES</t>
  </si>
  <si>
    <t xml:space="preserve">3-1-01-1-02-1 CONTRIBUCIONES </t>
  </si>
  <si>
    <t>3-1-01-1-02-2 TASAS Y DERECHOS ADMINISTRATIVOS</t>
  </si>
  <si>
    <t>3-1-01-1-02-3 MULTAS, SANCIONES E INTERESES DE MORA</t>
  </si>
  <si>
    <t>3-1-01-1-02-4 APORTES PATRONALES</t>
  </si>
  <si>
    <t>3-1-01-1-02-4 DERECHOS ECONÓMICOS POR USO DE RECURSOS NATURALES</t>
  </si>
  <si>
    <t>3-1-01-1-02-5 VENTA DE BIENES Y SERVICIOS</t>
  </si>
  <si>
    <t>3-1-01-1-02-6 TRANSFERENCIAS CORRIENTES</t>
  </si>
  <si>
    <t>3-1-01-1-02-8 OTROS INGRESOS</t>
  </si>
  <si>
    <t>3-1-01-1-03 OTROS INGRESOS CORRIENTES</t>
  </si>
  <si>
    <t>3-1-01-1-03-1 INGRESOS POR U.P.C. REGIMEN CONTRIBUTIVO</t>
  </si>
  <si>
    <t>3-1-01-1-03-3 INGRESOS ADMINISTRADOS DEL FOSYGA</t>
  </si>
  <si>
    <t>3-1-01-2 RECURSOS DE CAPITAL</t>
  </si>
  <si>
    <t>3-1-01-2-01 DISPOSICIÓN DE ACTIVOS</t>
  </si>
  <si>
    <t>3-1-01-2-02 EXCEDENTES FINANCIEROS</t>
  </si>
  <si>
    <t>3-1-01-2-05 RENDIMIENTOS FINANCIEROS</t>
  </si>
  <si>
    <t>3-1-01-2-07 RECURSOS DE CRÉDITO INTERNO</t>
  </si>
  <si>
    <t>3-1-01-2-08 TRANSFERENCIAS DE CAPITAL</t>
  </si>
  <si>
    <t>3-1-01-2-09 RECUPERACIÓN DE CARTERA – PRESTAMOS</t>
  </si>
  <si>
    <t>3-1-01-2-1 RECURSOS DE CRÉDITO EXTERNO</t>
  </si>
  <si>
    <t>3-1-01-2-10 RECURSOS DEL BALANCE</t>
  </si>
  <si>
    <t>3-1-01-2-12 RECURSOS DE TERCEROS</t>
  </si>
  <si>
    <t>3-1-01-2-13 REINTEGROS Y OTROS RECURSOS NO APROPIADOS</t>
  </si>
  <si>
    <t>3-1-01-2-4 DIFERENCIAL CAMBIARIO</t>
  </si>
  <si>
    <t>3-1-01-2-6 DONACIONES</t>
  </si>
  <si>
    <t>3-2 FONDOS ESPECIALES ESTABLECIMIENTOS PÚBLICOS</t>
  </si>
  <si>
    <t>3-2-01 FONDO DE REPARACIÓN DE VICTIMAS</t>
  </si>
  <si>
    <t>3-2-02 FONDO EMPRENDER</t>
  </si>
  <si>
    <t>3-2-03 FONDO NACIONAL DE SEGURIDAD VIAL</t>
  </si>
  <si>
    <t>3-2-05 FONDO VIVIENDA - SENA</t>
  </si>
  <si>
    <t>3-2-06 FONDO VIVIENDA - SUPERINTENDENCIA NOTARIADO Y REGISTRO</t>
  </si>
  <si>
    <t>3-2-07 FONDO INDUSTRIA DE LA CONSTRUCCION FIC</t>
  </si>
  <si>
    <t>3-2-08 FONDO NOTARIAS DECRETO 1672 DE 1997</t>
  </si>
  <si>
    <t>3-2-09 FONDOS INPEC</t>
  </si>
  <si>
    <t>3-2-10 FONDO CONTRA LA EXPLOTACIÓN SEXUAL DE MENORES</t>
  </si>
  <si>
    <t>3-2-11 FONDO DE CURADORES URBANOS</t>
  </si>
  <si>
    <t>3-2-12 FONDO PARA LA ADMINISTRACIÓN DE BIENES DE LA FISCALIA</t>
  </si>
  <si>
    <t>3-3 CONTRIBUCIONES PARAFISCALES DE LOS ESTABLECIMIENTOS PÚBLICOS</t>
  </si>
  <si>
    <t>Millones de pesos</t>
  </si>
  <si>
    <t>TOTAL AFORO INGRESOS DEL PGN</t>
  </si>
  <si>
    <t>TOTAL RECAUDO INGRESOS DEL PGN</t>
  </si>
  <si>
    <t>Ingresos del Presupuesto Nacional</t>
  </si>
  <si>
    <t>Ingresos Corrientes de la Nación</t>
  </si>
  <si>
    <t>Contribuciones Parafiscales de la Nación</t>
  </si>
  <si>
    <t>Fondos Especiales de la Nación</t>
  </si>
  <si>
    <t>Fondos Especiales Establecimientos Públicos</t>
  </si>
  <si>
    <t>Contribuciones Parafiscales de los Establecimientos Públicos</t>
  </si>
  <si>
    <t>6-0-02 CONTRIBUCIÓN ENTIDADES VIGILADAS CONTRALORIA GENERAL NACION</t>
  </si>
  <si>
    <t>6-0-03 CONTRIBUCIÓN ENTIDADES VIGILADAS SUPERINTENDENCIA SUBSIDIO FAMILIAR</t>
  </si>
  <si>
    <t>6-0-09 FINANCIACION SECTOR JUSTICIA</t>
  </si>
  <si>
    <t>6-0-10 FONDO DE DEFENSA NACIONAL</t>
  </si>
  <si>
    <t>6-0-13 FONDO ESTUPEFACIENTES - MINSALUD</t>
  </si>
  <si>
    <t>6-0-14 FONDOS INTERNOS MINISTERIO DEFENSA</t>
  </si>
  <si>
    <t>6-0-15 FONDOS INTERNOS POLICIA NACIONAL</t>
  </si>
  <si>
    <t>6-0-17 FONDO ROTATORIO DE MINAS Y ENERGÍA</t>
  </si>
  <si>
    <t>6-0-19 ESCUELAS INDUSTRIALES E INSTITUTOS TECNICOS</t>
  </si>
  <si>
    <t>6-0-21 FONDO DE RECURSOS SOAT Y FONSAT (ANTES FOSYGA)</t>
  </si>
  <si>
    <t>6-0-22 FONDO DE SOLIDARIDAD PENSIONAL</t>
  </si>
  <si>
    <t>6-0-24 COMISION DE REGULACION DE ENERGIA Y GAS</t>
  </si>
  <si>
    <t>6-0-25 COMISION DE REGULACION DE AGUA POTABLE</t>
  </si>
  <si>
    <t>6-0-31 INSTITUTO DE ESTUDIOS DEL MINISTERIO PUBLICO</t>
  </si>
  <si>
    <t>6-0-33 FONDO SALUD FUERZAS MILITARES</t>
  </si>
  <si>
    <t>6-0-34 FONDO DE SALUD POLICIA NACIONAL</t>
  </si>
  <si>
    <t>6-0-35 FONDO COMPENSACION AMBIENTAL</t>
  </si>
  <si>
    <t>6-0-36 PENSIONES EPSA-CVC</t>
  </si>
  <si>
    <t>6-0-39 FONDO SOLIDARIDAD PARA SUBSIDIOS Y REDISTRIBUCION INGRESOS</t>
  </si>
  <si>
    <t>6-0-40 FONDO SEGURIDAD Y CONVIVENCIA CIUDADANA</t>
  </si>
  <si>
    <t>6-0-41 FONDO SUBSIDIO SOBRETASA GASOLINA LEY 488/98</t>
  </si>
  <si>
    <t>6-0-42 FONDO PENSIONES SUPERINTENDENCIAS, CARBOCOL Y CAMINOS VECINALES</t>
  </si>
  <si>
    <t>6-0-43 UNIDAD ADMINISTRATIVA ESPECIAL DE COMERCIO EXTERIOR</t>
  </si>
  <si>
    <t>6-0-46 FONDO SOBRETASA AL ACPM (LEY 488/98)</t>
  </si>
  <si>
    <t>6-0-49 FONDO PARA DEFENSA DE DERECHOS E INTERESES COLECTIVOS</t>
  </si>
  <si>
    <t>6-0-50 FONDO DE INVESTIGACION EN SALUD (Ley643/01)</t>
  </si>
  <si>
    <t>6-0-51 FONDO CONSERVACIÓN DE MUSEOS Y TEATROS</t>
  </si>
  <si>
    <t>6-0-52 FONDO APOYO FINANCIERO ZONAS  NO INTERCONECTADAS (FAZNI)</t>
  </si>
  <si>
    <t>6-0-53 FONDO APOYO FINANCIERO PARA LA ENERGIZACIÓN DE LAS ZONAS RURALES INTERCONECTADAS (FAER)</t>
  </si>
  <si>
    <t>6-0-55 FONDO RECURSOS MONITOREO Y VIGILANCIA EDUCACION SUPERIOR</t>
  </si>
  <si>
    <t>6-0-56 FONDO FONPET - MAGISTERIO</t>
  </si>
  <si>
    <t>6-0-57 FONDO ESPECIAL DE ENERGÍA SOCIAL (FOES ART.118 DE LA LEY 812 DE 2003).</t>
  </si>
  <si>
    <t>6-0-59 FONDO CUENTA DE CAPACITACIÓN Y PUBLICACIONES DE LA CONTRALORIA GENERAL REPUBLICA</t>
  </si>
  <si>
    <t>6-0-61 FONDO ESPECIAL COMISION NACIONAL DE BUSQUEDA (ART 18 LEY 971/05)</t>
  </si>
  <si>
    <t>6-0-62 FONDO ESPECIAL CUOTA DE FOMENTO DE GAS NATURAL</t>
  </si>
  <si>
    <t>6-0-66 FONDO ESPECIAL REGISTRO UNICO NACIONAL DE TRANSITO - RUNT</t>
  </si>
  <si>
    <t>6-0-67 FONDO DE MODERNIZACIÓN, DESCONGESTIÓN Y BIENESTAR DE LA ADMINISTRACIÓN DE   JUSTICIA</t>
  </si>
  <si>
    <t>6-0-69 FONDO ESPECIAL IMPUESTO SOBRE LA RENTA PARA LA EQUIDAD - CREE</t>
  </si>
  <si>
    <t>6-0-70 FONDO NACIONAL DE BOMBEROS DE COLOMBIA</t>
  </si>
  <si>
    <t>6-0-71 FONDOS MINISTERIO JUSTICIA</t>
  </si>
  <si>
    <t>6-0-74 FONDO ESPECIAL DE PENSIONES TELECOM, INRAVISIÓN Y TELEASOCIADAS</t>
  </si>
  <si>
    <t>6-0-75 FONDO NACIONAL DE LAS UNIVERSIDADES ESTATALES DE COLOMBIA</t>
  </si>
  <si>
    <t>6-0-77 FONDO DE ENERGÍAS NO CONVENCIONALES Y GESTIÓN EFICIENTE DE LA ENERGÍA</t>
  </si>
  <si>
    <t>6-0-80 FONDO PARA EL FORTALECIMIENTO DE LA INSPECCIÓN,VIGILANCIA Y CONTROL DEL TRABAJO Y LA SEGURIDAD SOCIAL-FIVICOT</t>
  </si>
  <si>
    <t>6-0-81 FONDO DE MITIGACION DE EMERGENCIAS- FOME</t>
  </si>
  <si>
    <t>6-0-84 FONDO PARA LA PROMOCIÓN DEL PATRIMONIO, LA CULTURA, LAS ARTES Y LA CREATIVIDAD -FONCULTURA- LEY 2070 DE 2020</t>
  </si>
  <si>
    <t>6-0-86 FONDO DE LA JUSTICIA PENAL MILITAR Y POLICIAL</t>
  </si>
  <si>
    <t>3-1-01-1-02-1 CONTRIBUCIONES</t>
  </si>
  <si>
    <t>3-1-01-2-03 DIVIDENDOS Y UTILIDADES POR OTRAS INVERSIONES DE CAPITAL</t>
  </si>
  <si>
    <t>3-1-01-2-09 RECUPERACIÓN DE CARTERA – PRÉSTAMOS</t>
  </si>
  <si>
    <t>TOTAL INGRESOS DEL PGN</t>
  </si>
  <si>
    <t>Ingresos de los Establecimientos Públicos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</si>
  <si>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Ministerio de Hacienda y Crédito Público.  Ejecución de ingresos y gastos de las entidades del Presupuesto General de la Nación.</t>
    </r>
  </si>
  <si>
    <t>TOTAL INGRESOS DE LOS ESTABLECIMIENTOS PUBLICOS</t>
  </si>
  <si>
    <r>
      <t xml:space="preserve">2005 </t>
    </r>
    <r>
      <rPr>
        <b/>
        <vertAlign val="superscript"/>
        <sz val="8"/>
        <rFont val="Arial"/>
        <family val="2"/>
      </rPr>
      <t>1/</t>
    </r>
  </si>
  <si>
    <r>
      <t xml:space="preserve">2013 </t>
    </r>
    <r>
      <rPr>
        <b/>
        <vertAlign val="superscript"/>
        <sz val="8"/>
        <rFont val="Arial"/>
        <family val="2"/>
      </rPr>
      <t>2/</t>
    </r>
  </si>
  <si>
    <r>
      <t xml:space="preserve">2024 </t>
    </r>
    <r>
      <rPr>
        <b/>
        <vertAlign val="superscript"/>
        <sz val="8"/>
        <rFont val="Arial"/>
        <family val="2"/>
      </rPr>
      <t>2/</t>
    </r>
  </si>
  <si>
    <r>
      <rPr>
        <b/>
        <sz val="8"/>
        <rFont val="Arial"/>
        <family val="2"/>
      </rPr>
      <t xml:space="preserve">Nota 1/: </t>
    </r>
    <r>
      <rPr>
        <sz val="8"/>
        <rFont val="Arial"/>
        <family val="2"/>
      </rPr>
      <t>En ingresos del presupuesto nacional 2005 no incluye ingresos por $1,486 mm de la Ley de Financiamiento que el Congreso de la República no aprobó.</t>
    </r>
  </si>
  <si>
    <r>
      <rPr>
        <b/>
        <sz val="8"/>
        <rFont val="Arial"/>
        <family val="2"/>
      </rPr>
      <t>Nota 2/:</t>
    </r>
    <r>
      <rPr>
        <sz val="8"/>
        <rFont val="Arial"/>
        <family val="2"/>
      </rPr>
      <t xml:space="preserve"> En ingresos del presupuesto nacional 2013 Incluye sustitución de ingresos CREE contenidos en los Decretos 850 y 939 de 2013. Los cuales no fueron modificados en ingresos estapúblicos.</t>
    </r>
  </si>
  <si>
    <r>
      <rPr>
        <b/>
        <sz val="8"/>
        <rFont val="Arial"/>
        <family val="2"/>
      </rPr>
      <t>Nota 1/:</t>
    </r>
    <r>
      <rPr>
        <sz val="8"/>
        <rFont val="Arial"/>
        <family val="2"/>
      </rPr>
      <t xml:space="preserve"> 2000-2021 fuente Ingresos corrientes de la nación flujo de caja DGCPTN y 2022-2024 Sistema Integrado de Informacion Financiera-SIIF.</t>
    </r>
  </si>
  <si>
    <r>
      <t xml:space="preserve">2024 </t>
    </r>
    <r>
      <rPr>
        <b/>
        <vertAlign val="superscript"/>
        <sz val="8"/>
        <rFont val="Arial"/>
        <family val="2"/>
      </rPr>
      <t>1/</t>
    </r>
  </si>
  <si>
    <t>Cuadro No. 12. Detalle de la composición de los ingresos del Presupuesto General de la Nación (Aforo)</t>
  </si>
  <si>
    <t>TOTAL AFORO RECURSOS DE CAPITAL DE LA NACIÓN</t>
  </si>
  <si>
    <t>TOTAL AFORO INGRESOS CORRIENTES DE LA NACIÓN</t>
  </si>
  <si>
    <t>TOTAL RECAUDO INGRESOS CORRIENTES DE LA NACIÓN</t>
  </si>
  <si>
    <t>Gráfico No. 1. Aforo Ingresos del PGN</t>
  </si>
  <si>
    <t>CUADROS</t>
  </si>
  <si>
    <t>GRÁFICOS</t>
  </si>
  <si>
    <t>Gráfico No. 2. Recaudo Ingresos del PGN</t>
  </si>
  <si>
    <t>Total Aforo Ingresos de la Nación</t>
  </si>
  <si>
    <t>Total Recaudo Ingresos de la Nación</t>
  </si>
  <si>
    <t>Recursos de Capital de la Nación</t>
  </si>
  <si>
    <t>Recursos de Capital</t>
  </si>
  <si>
    <t>Gráfico No. 3. Aforo Ingresos del Presupuesto Nacional</t>
  </si>
  <si>
    <t>Gráfico No. 4. Recaudo Ingresos del Presupuesto Nacional</t>
  </si>
  <si>
    <t xml:space="preserve">Cuadro No. 1A. Aforo Ingresos del Presupuesto General de la Nación-PGN </t>
  </si>
  <si>
    <t>Cuadro No. 1B. Recaudo Ingresos del Presupuesto General de la Nación-PGN</t>
  </si>
  <si>
    <t>Cuadro No. 2A. Aforo Ingresos Corrientes de la Nación</t>
  </si>
  <si>
    <t>Cuadro No. 2B. Recaudo Ingresos Corrientes de la Nación</t>
  </si>
  <si>
    <t>Cuadro No. 3A. Aforo Recursos de Capital de la Nación</t>
  </si>
  <si>
    <t>Cuadro No. 3B. Recaudo Recursos de Capital de la Nación</t>
  </si>
  <si>
    <t>TOTAL AFORO CONTRIBUCIONES PARAFISCALES DE LA NACIÓN</t>
  </si>
  <si>
    <t>TOTAL RECAUDO CONTRIBUCIONES PARAFISCALES DE LA NACIÓN</t>
  </si>
  <si>
    <r>
      <t xml:space="preserve">Cuadro No. 2B. Recaudo Ingresos Corrientes de la Nación </t>
    </r>
    <r>
      <rPr>
        <b/>
        <vertAlign val="superscript"/>
        <sz val="10"/>
        <rFont val="Arial"/>
        <family val="2"/>
      </rPr>
      <t>1/</t>
    </r>
  </si>
  <si>
    <t>TOTAL AFORO FONDOS ESPECIALES DE LA NACIÓN</t>
  </si>
  <si>
    <t>TOTAL RECAUDO FONDOS ESPECIALES DE LA NACIÓN</t>
  </si>
  <si>
    <t>Cuadro No. 4B. Recaudo Fondos Especiales de la Nación</t>
  </si>
  <si>
    <t>Cuadro No. 5B. Recaudo Contribuciones Parafiscales de la Nación</t>
  </si>
  <si>
    <t>Cuadro No. 5A. Aforo Contribuciones Parafiscales de la Nación</t>
  </si>
  <si>
    <t>Cuadro No. 6A. Aforo Ingresos de los Establecimientos Púbicos</t>
  </si>
  <si>
    <t>Cuadro No. 6B. Recaudo Ingresos de los Establecimientos Púbicos</t>
  </si>
  <si>
    <t>Cuadro No. 7B. Detalle de la composición de los ingresos del Presupuesto General de la Nación (Recaudo)</t>
  </si>
  <si>
    <t>Cuadro No. 4A. Aforo Fondos Especiales de la Nación</t>
  </si>
  <si>
    <t>Cuadro No. 7A. Detalle de la composición de los ingresos del Presupuesto General de la Nación (Aforo)</t>
  </si>
  <si>
    <t>INDICE CUADROS Y GRÁFICOS INGRESOS DEL PRESUPUESTO GENERAL DE LA NACIÓN-PGN</t>
  </si>
  <si>
    <r>
      <t xml:space="preserve">2025 </t>
    </r>
    <r>
      <rPr>
        <b/>
        <vertAlign val="superscript"/>
        <sz val="8"/>
        <rFont val="Arial"/>
        <family val="2"/>
      </rPr>
      <t>3/</t>
    </r>
  </si>
  <si>
    <r>
      <rPr>
        <b/>
        <sz val="8"/>
        <rFont val="Arial"/>
        <family val="2"/>
      </rPr>
      <t>Nota 3/:</t>
    </r>
    <r>
      <rPr>
        <sz val="8"/>
        <rFont val="Arial"/>
        <family val="2"/>
      </rPr>
      <t xml:space="preserve"> Información a enero de 2025.</t>
    </r>
  </si>
  <si>
    <r>
      <rPr>
        <b/>
        <sz val="8"/>
        <rFont val="Arial"/>
        <family val="2"/>
      </rPr>
      <t xml:space="preserve">Nota 2/: </t>
    </r>
    <r>
      <rPr>
        <sz val="8"/>
        <rFont val="Arial"/>
        <family val="2"/>
      </rPr>
      <t>Información a diciembre de 2024.</t>
    </r>
  </si>
  <si>
    <r>
      <rPr>
        <b/>
        <sz val="8"/>
        <rFont val="Arial"/>
        <family val="2"/>
      </rPr>
      <t>Nota 1/:</t>
    </r>
    <r>
      <rPr>
        <sz val="8"/>
        <rFont val="Arial"/>
        <family val="2"/>
      </rPr>
      <t xml:space="preserve"> Información a enero de 2025.</t>
    </r>
  </si>
  <si>
    <r>
      <t xml:space="preserve">2025 </t>
    </r>
    <r>
      <rPr>
        <b/>
        <vertAlign val="superscript"/>
        <sz val="8"/>
        <rFont val="Arial"/>
        <family val="2"/>
      </rPr>
      <t>1/</t>
    </r>
  </si>
  <si>
    <t>Nota 1/: Información a diciembre de 2024.</t>
  </si>
  <si>
    <t>2025 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</si>
</sst>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#,##0;\(#,##0\)"/>
    <numFmt numFmtId="168" formatCode="_-* #,##0.000_-;\-* #,##0.000_-;_-* &quot;-&quot;??_-;_-@_-"/>
    <numFmt numFmtId="169" formatCode="0.0"/>
    <numFmt numFmtId="170" formatCode="_-* #,##0.0_-;\-* #,##0.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8"/>
      <color theme="0"/>
      <name val="Verdana"/>
      <family val="2"/>
    </font>
    <font>
      <sz val="8"/>
      <name val="Verdana"/>
      <family val="2"/>
    </font>
    <font>
      <sz val="10"/>
      <color theme="1"/>
      <name val="Verdana"/>
      <family val="2"/>
    </font>
    <font>
      <b/>
      <sz val="10"/>
      <color theme="4" tint="-0.499984740745262"/>
      <name val="Verdana"/>
      <family val="2"/>
    </font>
    <font>
      <sz val="8"/>
      <color rgb="FF000000"/>
      <name val="Century Gothic"/>
      <family val="2"/>
    </font>
    <font>
      <sz val="10"/>
      <name val="Verdana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vertAlign val="superscript"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7"/>
      <color theme="1"/>
      <name val="Arial"/>
      <family val="2"/>
    </font>
    <font>
      <b/>
      <vertAlign val="superscript"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58B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8B51BF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rgb="FFB58B40"/>
      </top>
      <bottom style="medium">
        <color rgb="FFB58B4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24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0" borderId="0" xfId="0" applyFont="1"/>
    <xf numFmtId="0" fontId="3" fillId="0" borderId="0" xfId="2" applyFont="1"/>
    <xf numFmtId="165" fontId="3" fillId="0" borderId="0" xfId="2" applyNumberFormat="1" applyFont="1"/>
    <xf numFmtId="166" fontId="4" fillId="2" borderId="0" xfId="1" applyNumberFormat="1" applyFont="1" applyFill="1" applyBorder="1"/>
    <xf numFmtId="166" fontId="3" fillId="0" borderId="0" xfId="2" applyNumberFormat="1" applyFont="1"/>
    <xf numFmtId="3" fontId="3" fillId="2" borderId="0" xfId="2" applyNumberFormat="1" applyFont="1" applyFill="1" applyAlignment="1">
      <alignment horizontal="right" wrapText="1"/>
    </xf>
    <xf numFmtId="165" fontId="3" fillId="0" borderId="0" xfId="5" applyNumberFormat="1" applyFont="1"/>
    <xf numFmtId="0" fontId="3" fillId="0" borderId="0" xfId="2" applyFont="1" applyAlignment="1">
      <alignment vertical="center"/>
    </xf>
    <xf numFmtId="0" fontId="2" fillId="0" borderId="0" xfId="2"/>
    <xf numFmtId="164" fontId="2" fillId="0" borderId="0" xfId="2" applyNumberFormat="1"/>
    <xf numFmtId="3" fontId="2" fillId="0" borderId="0" xfId="2" applyNumberFormat="1"/>
    <xf numFmtId="0" fontId="5" fillId="0" borderId="0" xfId="2" applyFont="1" applyAlignment="1">
      <alignment vertical="center"/>
    </xf>
    <xf numFmtId="43" fontId="3" fillId="0" borderId="0" xfId="1" applyFont="1"/>
    <xf numFmtId="166" fontId="3" fillId="0" borderId="0" xfId="1" applyNumberFormat="1" applyFont="1"/>
    <xf numFmtId="0" fontId="3" fillId="2" borderId="0" xfId="2" applyFont="1" applyFill="1"/>
    <xf numFmtId="4" fontId="2" fillId="0" borderId="0" xfId="2" applyNumberFormat="1"/>
    <xf numFmtId="0" fontId="8" fillId="4" borderId="1" xfId="2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/>
    </xf>
    <xf numFmtId="3" fontId="9" fillId="2" borderId="0" xfId="2" applyNumberFormat="1" applyFont="1" applyFill="1" applyAlignment="1">
      <alignment horizontal="right" wrapText="1"/>
    </xf>
    <xf numFmtId="166" fontId="9" fillId="2" borderId="0" xfId="1" applyNumberFormat="1" applyFont="1" applyFill="1" applyBorder="1" applyAlignment="1">
      <alignment horizontal="right" wrapText="1"/>
    </xf>
    <xf numFmtId="0" fontId="8" fillId="4" borderId="0" xfId="2" applyFont="1" applyFill="1" applyAlignment="1">
      <alignment horizontal="center" vertical="center" wrapText="1"/>
    </xf>
    <xf numFmtId="166" fontId="9" fillId="0" borderId="0" xfId="1" applyNumberFormat="1" applyFont="1"/>
    <xf numFmtId="166" fontId="9" fillId="2" borderId="0" xfId="1" applyNumberFormat="1" applyFont="1" applyFill="1"/>
    <xf numFmtId="167" fontId="12" fillId="0" borderId="0" xfId="5" applyNumberFormat="1" applyFont="1" applyAlignment="1">
      <alignment horizontal="right" vertical="top" wrapText="1" readingOrder="1"/>
    </xf>
    <xf numFmtId="168" fontId="3" fillId="0" borderId="0" xfId="1" applyNumberFormat="1" applyFont="1"/>
    <xf numFmtId="3" fontId="8" fillId="4" borderId="0" xfId="2" applyNumberFormat="1" applyFont="1" applyFill="1" applyAlignment="1">
      <alignment horizontal="right" vertical="center" wrapText="1"/>
    </xf>
    <xf numFmtId="0" fontId="8" fillId="4" borderId="1" xfId="2" applyFont="1" applyFill="1" applyBorder="1" applyAlignment="1">
      <alignment horizontal="center" vertical="center"/>
    </xf>
    <xf numFmtId="0" fontId="9" fillId="2" borderId="0" xfId="4" applyFont="1" applyFill="1" applyAlignment="1">
      <alignment horizontal="left" indent="1"/>
    </xf>
    <xf numFmtId="0" fontId="8" fillId="4" borderId="0" xfId="2" applyFont="1" applyFill="1" applyAlignment="1">
      <alignment horizontal="left" vertical="center"/>
    </xf>
    <xf numFmtId="0" fontId="9" fillId="2" borderId="0" xfId="4" applyFont="1" applyFill="1" applyAlignment="1">
      <alignment horizontal="left" wrapText="1" indent="1"/>
    </xf>
    <xf numFmtId="166" fontId="9" fillId="0" borderId="0" xfId="1" applyNumberFormat="1" applyFont="1" applyBorder="1"/>
    <xf numFmtId="166" fontId="9" fillId="2" borderId="0" xfId="1" applyNumberFormat="1" applyFont="1" applyFill="1" applyBorder="1"/>
    <xf numFmtId="0" fontId="9" fillId="2" borderId="0" xfId="2" applyFont="1" applyFill="1" applyAlignment="1">
      <alignment horizontal="left" indent="1"/>
    </xf>
    <xf numFmtId="3" fontId="8" fillId="4" borderId="0" xfId="2" applyNumberFormat="1" applyFont="1" applyFill="1" applyAlignment="1">
      <alignment horizontal="left" vertical="center" wrapText="1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166" fontId="4" fillId="2" borderId="0" xfId="1" applyNumberFormat="1" applyFont="1" applyFill="1"/>
    <xf numFmtId="166" fontId="9" fillId="2" borderId="0" xfId="1" applyNumberFormat="1" applyFont="1" applyFill="1" applyAlignment="1">
      <alignment horizontal="left" vertical="center" indent="1"/>
    </xf>
    <xf numFmtId="166" fontId="9" fillId="2" borderId="0" xfId="1" applyNumberFormat="1" applyFont="1" applyFill="1" applyBorder="1" applyAlignment="1" applyProtection="1">
      <alignment horizontal="right" vertical="top"/>
    </xf>
    <xf numFmtId="0" fontId="4" fillId="2" borderId="0" xfId="0" applyFont="1" applyFill="1" applyAlignment="1">
      <alignment horizontal="right"/>
    </xf>
    <xf numFmtId="166" fontId="9" fillId="2" borderId="0" xfId="1" applyNumberFormat="1" applyFont="1" applyFill="1" applyBorder="1" applyAlignment="1" applyProtection="1">
      <alignment horizontal="left" vertical="top" indent="1"/>
    </xf>
    <xf numFmtId="169" fontId="4" fillId="2" borderId="0" xfId="0" applyNumberFormat="1" applyFont="1" applyFill="1"/>
    <xf numFmtId="170" fontId="9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/>
    <xf numFmtId="11" fontId="4" fillId="2" borderId="0" xfId="0" applyNumberFormat="1" applyFont="1" applyFill="1"/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0" xfId="2" applyFont="1"/>
    <xf numFmtId="165" fontId="14" fillId="5" borderId="0" xfId="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left" indent="2"/>
    </xf>
    <xf numFmtId="165" fontId="14" fillId="2" borderId="0" xfId="1" applyNumberFormat="1" applyFont="1" applyFill="1" applyBorder="1" applyAlignment="1" applyProtection="1">
      <alignment horizontal="right" vertical="center"/>
    </xf>
    <xf numFmtId="0" fontId="15" fillId="0" borderId="0" xfId="0" applyFont="1" applyAlignment="1">
      <alignment horizontal="left" indent="3"/>
    </xf>
    <xf numFmtId="0" fontId="4" fillId="0" borderId="0" xfId="0" applyFont="1" applyAlignment="1">
      <alignment horizontal="left" indent="4"/>
    </xf>
    <xf numFmtId="165" fontId="3" fillId="2" borderId="0" xfId="1" applyNumberFormat="1" applyFont="1" applyFill="1" applyBorder="1" applyAlignment="1" applyProtection="1">
      <alignment horizontal="right" vertical="center"/>
    </xf>
    <xf numFmtId="0" fontId="17" fillId="0" borderId="0" xfId="2" applyFont="1"/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 indent="2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5" fillId="7" borderId="0" xfId="0" applyFont="1" applyFill="1" applyAlignment="1">
      <alignment horizontal="left" indent="2"/>
    </xf>
    <xf numFmtId="165" fontId="14" fillId="7" borderId="0" xfId="1" applyNumberFormat="1" applyFont="1" applyFill="1" applyBorder="1" applyAlignment="1" applyProtection="1">
      <alignment horizontal="right" vertical="center"/>
    </xf>
    <xf numFmtId="0" fontId="14" fillId="6" borderId="3" xfId="0" applyFont="1" applyFill="1" applyBorder="1" applyAlignment="1">
      <alignment horizontal="left"/>
    </xf>
    <xf numFmtId="0" fontId="3" fillId="0" borderId="0" xfId="0" applyFont="1"/>
    <xf numFmtId="0" fontId="14" fillId="7" borderId="0" xfId="0" applyFont="1" applyFill="1" applyAlignment="1">
      <alignment horizontal="left" indent="2"/>
    </xf>
    <xf numFmtId="0" fontId="20" fillId="0" borderId="0" xfId="0" applyFont="1" applyAlignment="1">
      <alignment horizontal="left"/>
    </xf>
    <xf numFmtId="166" fontId="3" fillId="2" borderId="0" xfId="1" applyNumberFormat="1" applyFont="1" applyFill="1" applyBorder="1"/>
    <xf numFmtId="4" fontId="3" fillId="2" borderId="0" xfId="0" applyNumberFormat="1" applyFont="1" applyFill="1"/>
    <xf numFmtId="166" fontId="3" fillId="0" borderId="0" xfId="1" applyNumberFormat="1" applyFont="1" applyFill="1" applyBorder="1"/>
    <xf numFmtId="166" fontId="3" fillId="2" borderId="0" xfId="1" applyNumberFormat="1" applyFont="1" applyFill="1"/>
    <xf numFmtId="165" fontId="3" fillId="2" borderId="0" xfId="0" applyNumberFormat="1" applyFont="1" applyFill="1"/>
    <xf numFmtId="0" fontId="2" fillId="2" borderId="0" xfId="0" applyFont="1" applyFill="1"/>
    <xf numFmtId="0" fontId="14" fillId="3" borderId="0" xfId="0" applyFont="1" applyFill="1" applyAlignment="1">
      <alignment vertical="center"/>
    </xf>
    <xf numFmtId="165" fontId="14" fillId="3" borderId="0" xfId="1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left" vertical="center" indent="1"/>
    </xf>
    <xf numFmtId="0" fontId="14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2" fillId="0" borderId="0" xfId="0" applyFont="1"/>
    <xf numFmtId="0" fontId="20" fillId="0" borderId="0" xfId="0" applyFont="1"/>
    <xf numFmtId="0" fontId="3" fillId="0" borderId="0" xfId="12" applyFont="1" applyAlignment="1">
      <alignment horizontal="left" vertical="center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14" fillId="6" borderId="0" xfId="1" applyNumberFormat="1" applyFont="1" applyFill="1" applyBorder="1" applyAlignment="1" applyProtection="1">
      <alignment horizontal="right" vertical="top"/>
    </xf>
    <xf numFmtId="0" fontId="15" fillId="7" borderId="0" xfId="0" applyFont="1" applyFill="1" applyAlignment="1">
      <alignment horizontal="left" indent="1"/>
    </xf>
    <xf numFmtId="0" fontId="15" fillId="5" borderId="2" xfId="0" applyFont="1" applyFill="1" applyBorder="1" applyAlignment="1">
      <alignment horizontal="left"/>
    </xf>
    <xf numFmtId="166" fontId="15" fillId="5" borderId="2" xfId="1" applyNumberFormat="1" applyFont="1" applyFill="1" applyBorder="1" applyAlignment="1">
      <alignment horizontal="left"/>
    </xf>
    <xf numFmtId="0" fontId="14" fillId="5" borderId="0" xfId="0" applyFont="1" applyFill="1" applyAlignment="1">
      <alignment horizontal="left"/>
    </xf>
    <xf numFmtId="166" fontId="14" fillId="5" borderId="0" xfId="1" applyNumberFormat="1" applyFont="1" applyFill="1" applyBorder="1" applyAlignment="1">
      <alignment horizontal="left"/>
    </xf>
    <xf numFmtId="0" fontId="15" fillId="5" borderId="0" xfId="0" applyFont="1" applyFill="1" applyAlignment="1">
      <alignment horizontal="left"/>
    </xf>
    <xf numFmtId="166" fontId="15" fillId="5" borderId="0" xfId="1" applyNumberFormat="1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3" fillId="0" borderId="0" xfId="12" applyFont="1" applyAlignment="1">
      <alignment vertical="center"/>
    </xf>
    <xf numFmtId="0" fontId="14" fillId="0" borderId="0" xfId="0" applyFont="1"/>
    <xf numFmtId="0" fontId="22" fillId="2" borderId="0" xfId="0" applyFont="1" applyFill="1"/>
    <xf numFmtId="0" fontId="3" fillId="0" borderId="0" xfId="0" applyFont="1" applyAlignment="1">
      <alignment horizontal="center"/>
    </xf>
    <xf numFmtId="0" fontId="3" fillId="0" borderId="0" xfId="12" applyFont="1"/>
    <xf numFmtId="0" fontId="3" fillId="0" borderId="0" xfId="12" applyFont="1" applyAlignment="1">
      <alignment horizontal="left" vertical="center" readingOrder="1"/>
    </xf>
    <xf numFmtId="0" fontId="14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166" fontId="9" fillId="2" borderId="0" xfId="1" applyNumberFormat="1" applyFont="1" applyFill="1" applyBorder="1" applyAlignment="1" applyProtection="1">
      <alignment horizontal="center" vertical="center"/>
    </xf>
    <xf numFmtId="169" fontId="4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3" fillId="0" borderId="0" xfId="2" applyFont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0" xfId="12" applyFont="1" applyAlignment="1">
      <alignment horizontal="left" vertical="center"/>
    </xf>
    <xf numFmtId="0" fontId="3" fillId="0" borderId="0" xfId="12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3" fillId="0" borderId="0" xfId="0" applyFont="1" applyAlignment="1">
      <alignment horizontal="center" vertical="center"/>
    </xf>
    <xf numFmtId="0" fontId="0" fillId="0" borderId="0" xfId="0"/>
  </cellXfs>
  <cellStyles count="13">
    <cellStyle name="Hipervínculo" xfId="12" builtinId="8"/>
    <cellStyle name="Millares" xfId="1" builtinId="3"/>
    <cellStyle name="Millares 2" xfId="5" xr:uid="{00000000-0005-0000-0000-000001000000}"/>
    <cellStyle name="Millares 3" xfId="3" xr:uid="{00000000-0005-0000-0000-000002000000}"/>
    <cellStyle name="Millares 4" xfId="11" xr:uid="{6EAC8A1F-5209-41D2-A28A-C2F32045D627}"/>
    <cellStyle name="Normal" xfId="0" builtinId="0"/>
    <cellStyle name="Normal 2" xfId="8" xr:uid="{00000000-0005-0000-0000-000004000000}"/>
    <cellStyle name="Normal 2 2" xfId="2" xr:uid="{00000000-0005-0000-0000-000005000000}"/>
    <cellStyle name="Normal 3" xfId="10" xr:uid="{57CDE207-91F9-471B-A4AA-9226E76FC536}"/>
    <cellStyle name="Normal 4" xfId="7" xr:uid="{00000000-0005-0000-0000-000006000000}"/>
    <cellStyle name="Normal 7" xfId="6" xr:uid="{00000000-0005-0000-0000-000007000000}"/>
    <cellStyle name="Normal_PRESUPUESTO 3" xfId="4" xr:uid="{00000000-0005-0000-0000-000008000000}"/>
    <cellStyle name="Porcentaje 2" xfId="9" xr:uid="{00000000-0005-0000-0000-000009000000}"/>
  </cellStyles>
  <dxfs count="0"/>
  <tableStyles count="0" defaultTableStyle="TableStyleMedium2" defaultPivotStyle="PivotStyleLight16"/>
  <colors>
    <mruColors>
      <color rgb="FFB58B40"/>
      <color rgb="FFCCAA6E"/>
      <color rgb="FFDEC9A2"/>
      <color rgb="FFF2F2F2"/>
      <color rgb="FF8B51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Gráfico</a:t>
            </a:r>
            <a:r>
              <a:rPr lang="es-CO" b="1" baseline="0">
                <a:solidFill>
                  <a:sysClr val="windowText" lastClr="000000"/>
                </a:solidFill>
              </a:rPr>
              <a:t> No. 1. </a:t>
            </a:r>
            <a:r>
              <a:rPr lang="es-CO" b="1">
                <a:solidFill>
                  <a:sysClr val="windowText" lastClr="000000"/>
                </a:solidFill>
              </a:rPr>
              <a:t>Aforo</a:t>
            </a:r>
            <a:r>
              <a:rPr lang="es-CO" b="1" baseline="0">
                <a:solidFill>
                  <a:sysClr val="windowText" lastClr="000000"/>
                </a:solidFill>
              </a:rPr>
              <a:t> Ingresos del PGN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'GRAFICO 1'!$A$4</c:f>
              <c:strCache>
                <c:ptCount val="1"/>
                <c:pt idx="0">
                  <c:v> Ingresos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1'!$B$3:$AA$3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1'!$B$4:$AA$4</c:f>
              <c:numCache>
                <c:formatCode>_-* #,##0.0_-;\-* #,##0.0_-;_-* "-"??_-;_-@_-</c:formatCode>
                <c:ptCount val="26"/>
                <c:pt idx="0">
                  <c:v>46.414377968989001</c:v>
                </c:pt>
                <c:pt idx="1">
                  <c:v>57.985362253691257</c:v>
                </c:pt>
                <c:pt idx="2">
                  <c:v>61.7027</c:v>
                </c:pt>
                <c:pt idx="3">
                  <c:v>66.847927873192418</c:v>
                </c:pt>
                <c:pt idx="4">
                  <c:v>73.985946293500987</c:v>
                </c:pt>
                <c:pt idx="5">
                  <c:v>84.223676760473396</c:v>
                </c:pt>
                <c:pt idx="6">
                  <c:v>98.950148318854005</c:v>
                </c:pt>
                <c:pt idx="7">
                  <c:v>109.53681335213743</c:v>
                </c:pt>
                <c:pt idx="8">
                  <c:v>116.48064957380198</c:v>
                </c:pt>
                <c:pt idx="9">
                  <c:v>130.8288948885442</c:v>
                </c:pt>
                <c:pt idx="10">
                  <c:v>137.15114504996461</c:v>
                </c:pt>
                <c:pt idx="11">
                  <c:v>138.41865230050101</c:v>
                </c:pt>
                <c:pt idx="12">
                  <c:v>152.3720074068419</c:v>
                </c:pt>
                <c:pt idx="13">
                  <c:v>177.02289132499115</c:v>
                </c:pt>
                <c:pt idx="14">
                  <c:v>185.54686091126803</c:v>
                </c:pt>
                <c:pt idx="15">
                  <c:v>195.33606809172801</c:v>
                </c:pt>
                <c:pt idx="16">
                  <c:v>197.06846965697832</c:v>
                </c:pt>
                <c:pt idx="17">
                  <c:v>214.69920993375544</c:v>
                </c:pt>
                <c:pt idx="18">
                  <c:v>219.51572842822</c:v>
                </c:pt>
                <c:pt idx="19">
                  <c:v>235.55636667189302</c:v>
                </c:pt>
                <c:pt idx="20">
                  <c:v>294.41206427095204</c:v>
                </c:pt>
                <c:pt idx="21">
                  <c:v>325.23937872891503</c:v>
                </c:pt>
                <c:pt idx="22">
                  <c:v>333.761841973949</c:v>
                </c:pt>
                <c:pt idx="23">
                  <c:v>401.39421624132797</c:v>
                </c:pt>
                <c:pt idx="24">
                  <c:v>448.21138579165</c:v>
                </c:pt>
                <c:pt idx="25">
                  <c:v>483.69866859030805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A-44B0-8FCB-8B52E535E244}"/>
            </c:ext>
          </c:extLst>
        </c:ser>
        <c:ser>
          <c:idx val="1"/>
          <c:order val="1"/>
          <c:tx>
            <c:strRef>
              <c:f>'GRAFICO 1'!$A$5</c:f>
              <c:strCache>
                <c:ptCount val="1"/>
                <c:pt idx="0">
                  <c:v> Ingresos Estapúblicos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1'!$B$3:$AA$3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1'!$B$5:$AA$5</c:f>
              <c:numCache>
                <c:formatCode>_-* #,##0.0_-;\-* #,##0.0_-;_-* "-"??_-;_-@_-</c:formatCode>
                <c:ptCount val="26"/>
                <c:pt idx="0">
                  <c:v>4.1800300872399001</c:v>
                </c:pt>
                <c:pt idx="1">
                  <c:v>4.7667821489506697</c:v>
                </c:pt>
                <c:pt idx="2">
                  <c:v>5.0553262241930996</c:v>
                </c:pt>
                <c:pt idx="3">
                  <c:v>4.8961711099121761</c:v>
                </c:pt>
                <c:pt idx="4">
                  <c:v>7.7211901925449995</c:v>
                </c:pt>
                <c:pt idx="5">
                  <c:v>7.7654913144629996</c:v>
                </c:pt>
                <c:pt idx="6">
                  <c:v>6.9728635124989999</c:v>
                </c:pt>
                <c:pt idx="7">
                  <c:v>7.6423382215259998</c:v>
                </c:pt>
                <c:pt idx="8">
                  <c:v>8.8105322723389996</c:v>
                </c:pt>
                <c:pt idx="9">
                  <c:v>11.21657045250481</c:v>
                </c:pt>
                <c:pt idx="10">
                  <c:v>12.6081409082764</c:v>
                </c:pt>
                <c:pt idx="11">
                  <c:v>12.893494841419491</c:v>
                </c:pt>
                <c:pt idx="12">
                  <c:v>13.247213905118</c:v>
                </c:pt>
                <c:pt idx="13">
                  <c:v>14.413743237307418</c:v>
                </c:pt>
                <c:pt idx="14">
                  <c:v>11.41441513170952</c:v>
                </c:pt>
                <c:pt idx="15">
                  <c:v>12.258888868952999</c:v>
                </c:pt>
                <c:pt idx="16">
                  <c:v>13.35766840321477</c:v>
                </c:pt>
                <c:pt idx="17">
                  <c:v>14.6168724757544</c:v>
                </c:pt>
                <c:pt idx="18">
                  <c:v>13.74449185126962</c:v>
                </c:pt>
                <c:pt idx="19">
                  <c:v>14.854856777895399</c:v>
                </c:pt>
                <c:pt idx="20">
                  <c:v>14.808365359441998</c:v>
                </c:pt>
                <c:pt idx="21">
                  <c:v>18.736750920226001</c:v>
                </c:pt>
                <c:pt idx="22">
                  <c:v>18.896831667895999</c:v>
                </c:pt>
                <c:pt idx="23">
                  <c:v>21.778454694626003</c:v>
                </c:pt>
                <c:pt idx="24">
                  <c:v>26.984724718628499</c:v>
                </c:pt>
                <c:pt idx="25">
                  <c:v>27.209738188031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6A-44B0-8FCB-8B52E535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17008"/>
        <c:axId val="208915088"/>
      </c:areaChart>
      <c:lineChart>
        <c:grouping val="standard"/>
        <c:varyColors val="0"/>
        <c:ser>
          <c:idx val="2"/>
          <c:order val="2"/>
          <c:tx>
            <c:strRef>
              <c:f>'GRAFICO 1'!$A$6</c:f>
              <c:strCache>
                <c:ptCount val="1"/>
                <c:pt idx="0">
                  <c:v> Total Ingresos PGN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'GRAFICO 1'!$L$3:$Z$3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 2/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</c:strCache>
            </c:strRef>
          </c:cat>
          <c:val>
            <c:numRef>
              <c:f>'GRAFICO 1'!$B$6:$AA$6</c:f>
              <c:numCache>
                <c:formatCode>_-* #,##0.0_-;\-* #,##0.0_-;_-* "-"??_-;_-@_-</c:formatCode>
                <c:ptCount val="26"/>
                <c:pt idx="0">
                  <c:v>50.5944080562289</c:v>
                </c:pt>
                <c:pt idx="1">
                  <c:v>62.752144402641925</c:v>
                </c:pt>
                <c:pt idx="2">
                  <c:v>66.758026224193088</c:v>
                </c:pt>
                <c:pt idx="3">
                  <c:v>71.744098983104593</c:v>
                </c:pt>
                <c:pt idx="4">
                  <c:v>81.707136486045982</c:v>
                </c:pt>
                <c:pt idx="5">
                  <c:v>91.989168074936387</c:v>
                </c:pt>
                <c:pt idx="6">
                  <c:v>105.92301183135299</c:v>
                </c:pt>
                <c:pt idx="7">
                  <c:v>117.17915157366343</c:v>
                </c:pt>
                <c:pt idx="8">
                  <c:v>125.29118184614099</c:v>
                </c:pt>
                <c:pt idx="9">
                  <c:v>142.04546534104901</c:v>
                </c:pt>
                <c:pt idx="10">
                  <c:v>149.75928595824101</c:v>
                </c:pt>
                <c:pt idx="11">
                  <c:v>151.31214714192049</c:v>
                </c:pt>
                <c:pt idx="12">
                  <c:v>165.6192213119599</c:v>
                </c:pt>
                <c:pt idx="13">
                  <c:v>191.43663456229856</c:v>
                </c:pt>
                <c:pt idx="14">
                  <c:v>196.96127604297752</c:v>
                </c:pt>
                <c:pt idx="15">
                  <c:v>207.594956960681</c:v>
                </c:pt>
                <c:pt idx="16">
                  <c:v>210.4261380601931</c:v>
                </c:pt>
                <c:pt idx="17">
                  <c:v>229.31608240950987</c:v>
                </c:pt>
                <c:pt idx="18">
                  <c:v>233.2602202794896</c:v>
                </c:pt>
                <c:pt idx="19">
                  <c:v>250.41122344978839</c:v>
                </c:pt>
                <c:pt idx="20">
                  <c:v>309.22042963039405</c:v>
                </c:pt>
                <c:pt idx="21">
                  <c:v>343.976129649141</c:v>
                </c:pt>
                <c:pt idx="22">
                  <c:v>352.65867364184498</c:v>
                </c:pt>
                <c:pt idx="23">
                  <c:v>423.17267093595399</c:v>
                </c:pt>
                <c:pt idx="24">
                  <c:v>475.19611051027852</c:v>
                </c:pt>
                <c:pt idx="25">
                  <c:v>510.90840677833904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6A-44B0-8FCB-8B52E535E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17008"/>
        <c:axId val="208915088"/>
      </c:lineChart>
      <c:catAx>
        <c:axId val="20891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5088"/>
        <c:crosses val="autoZero"/>
        <c:auto val="1"/>
        <c:lblAlgn val="ctr"/>
        <c:lblOffset val="100"/>
        <c:noMultiLvlLbl val="0"/>
      </c:catAx>
      <c:valAx>
        <c:axId val="208915088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7008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8B40"/>
                </a:solidFill>
                <a:latin typeface="+mn-lt"/>
                <a:ea typeface="+mn-ea"/>
                <a:cs typeface="+mn-cs"/>
              </a:defRPr>
            </a:pPr>
            <a:r>
              <a:rPr lang="es-CO" b="1" baseline="0">
                <a:solidFill>
                  <a:sysClr val="windowText" lastClr="000000"/>
                </a:solidFill>
              </a:rPr>
              <a:t>Gráfico No. 2. Recaudo Ingresos del PGN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8B4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'GRAFICO 2'!$A$4</c:f>
              <c:strCache>
                <c:ptCount val="1"/>
                <c:pt idx="0">
                  <c:v> Ingresos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2'!$B$3:$Z$3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2/</c:v>
                </c:pt>
              </c:strCache>
            </c:strRef>
          </c:cat>
          <c:val>
            <c:numRef>
              <c:f>'GRAFICO 2'!$B$4:$Z$4</c:f>
              <c:numCache>
                <c:formatCode>_-* #,##0_-;\-* #,##0_-;_-* "-"??_-;_-@_-</c:formatCode>
                <c:ptCount val="25"/>
                <c:pt idx="0">
                  <c:v>40.408776090575998</c:v>
                </c:pt>
                <c:pt idx="1">
                  <c:v>57.666426156497998</c:v>
                </c:pt>
                <c:pt idx="2">
                  <c:v>53.987249434581997</c:v>
                </c:pt>
                <c:pt idx="3">
                  <c:v>65.95492770031899</c:v>
                </c:pt>
                <c:pt idx="4">
                  <c:v>67.466551558657997</c:v>
                </c:pt>
                <c:pt idx="5">
                  <c:v>85.797994462676016</c:v>
                </c:pt>
                <c:pt idx="6">
                  <c:v>93.163644811080999</c:v>
                </c:pt>
                <c:pt idx="7">
                  <c:v>92.507228332235002</c:v>
                </c:pt>
                <c:pt idx="8">
                  <c:v>112.424792000374</c:v>
                </c:pt>
                <c:pt idx="9">
                  <c:v>119.90555567547699</c:v>
                </c:pt>
                <c:pt idx="10">
                  <c:v>113.07145920011538</c:v>
                </c:pt>
                <c:pt idx="11">
                  <c:v>138.41865230050101</c:v>
                </c:pt>
                <c:pt idx="12">
                  <c:v>152.3720074068419</c:v>
                </c:pt>
                <c:pt idx="13">
                  <c:v>177.02289132499115</c:v>
                </c:pt>
                <c:pt idx="14">
                  <c:v>185.54686091126803</c:v>
                </c:pt>
                <c:pt idx="15">
                  <c:v>195.33606809172801</c:v>
                </c:pt>
                <c:pt idx="16">
                  <c:v>197.06846965697832</c:v>
                </c:pt>
                <c:pt idx="17">
                  <c:v>214.69920993375544</c:v>
                </c:pt>
                <c:pt idx="18">
                  <c:v>219.51572842822</c:v>
                </c:pt>
                <c:pt idx="19">
                  <c:v>235.55636667189302</c:v>
                </c:pt>
                <c:pt idx="20">
                  <c:v>294.41206427095204</c:v>
                </c:pt>
                <c:pt idx="21">
                  <c:v>325.23937872891503</c:v>
                </c:pt>
                <c:pt idx="22">
                  <c:v>333.761841973949</c:v>
                </c:pt>
                <c:pt idx="23">
                  <c:v>401.39421624132797</c:v>
                </c:pt>
                <c:pt idx="24">
                  <c:v>448.21138579165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8-4EB0-BDB9-726F06AFB997}"/>
            </c:ext>
          </c:extLst>
        </c:ser>
        <c:ser>
          <c:idx val="1"/>
          <c:order val="1"/>
          <c:tx>
            <c:strRef>
              <c:f>'GRAFICO 2'!$A$5</c:f>
              <c:strCache>
                <c:ptCount val="1"/>
                <c:pt idx="0">
                  <c:v> Ingresos Estapúblicos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2'!$B$3:$Z$3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2/</c:v>
                </c:pt>
              </c:strCache>
            </c:strRef>
          </c:cat>
          <c:val>
            <c:numRef>
              <c:f>'GRAFICO 2'!$B$5:$Z$5</c:f>
              <c:numCache>
                <c:formatCode>_-* #,##0_-;\-* #,##0_-;_-* "-"??_-;_-@_-</c:formatCode>
                <c:ptCount val="25"/>
                <c:pt idx="0">
                  <c:v>3.4053748749760002</c:v>
                </c:pt>
                <c:pt idx="1">
                  <c:v>4.3276399130019998</c:v>
                </c:pt>
                <c:pt idx="2">
                  <c:v>5.9809138800639996</c:v>
                </c:pt>
                <c:pt idx="3">
                  <c:v>5.165318662152</c:v>
                </c:pt>
                <c:pt idx="4">
                  <c:v>7.7693135030710003</c:v>
                </c:pt>
                <c:pt idx="5">
                  <c:v>8.2314867648670003</c:v>
                </c:pt>
                <c:pt idx="6">
                  <c:v>7.3860235205280009</c:v>
                </c:pt>
                <c:pt idx="7">
                  <c:v>8.2647096863940011</c:v>
                </c:pt>
                <c:pt idx="8">
                  <c:v>9.7116290402320011</c:v>
                </c:pt>
                <c:pt idx="9">
                  <c:v>11.403142433323001</c:v>
                </c:pt>
                <c:pt idx="10">
                  <c:v>12.342658568274999</c:v>
                </c:pt>
                <c:pt idx="11">
                  <c:v>12.893494841419491</c:v>
                </c:pt>
                <c:pt idx="12">
                  <c:v>13.247213905118</c:v>
                </c:pt>
                <c:pt idx="13">
                  <c:v>14.413743237307418</c:v>
                </c:pt>
                <c:pt idx="14">
                  <c:v>11.41441513170952</c:v>
                </c:pt>
                <c:pt idx="15">
                  <c:v>12.258888868952999</c:v>
                </c:pt>
                <c:pt idx="16">
                  <c:v>13.35766840321477</c:v>
                </c:pt>
                <c:pt idx="17">
                  <c:v>14.6168724757544</c:v>
                </c:pt>
                <c:pt idx="18">
                  <c:v>13.74449185126962</c:v>
                </c:pt>
                <c:pt idx="19">
                  <c:v>14.854856777895399</c:v>
                </c:pt>
                <c:pt idx="20">
                  <c:v>14.808365359441998</c:v>
                </c:pt>
                <c:pt idx="21">
                  <c:v>18.736750920226001</c:v>
                </c:pt>
                <c:pt idx="22">
                  <c:v>18.896831667895999</c:v>
                </c:pt>
                <c:pt idx="23">
                  <c:v>21.778454694626003</c:v>
                </c:pt>
                <c:pt idx="24">
                  <c:v>26.984724718628499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8-4EB0-BDB9-726F06AF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17008"/>
        <c:axId val="208915088"/>
      </c:areaChart>
      <c:lineChart>
        <c:grouping val="standard"/>
        <c:varyColors val="0"/>
        <c:ser>
          <c:idx val="2"/>
          <c:order val="2"/>
          <c:tx>
            <c:strRef>
              <c:f>'GRAFICO 2'!$A$6</c:f>
              <c:strCache>
                <c:ptCount val="1"/>
                <c:pt idx="0">
                  <c:v> Total Ingresos PGN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'GRAFICO 2'!$L$3:$Z$3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2/</c:v>
                </c:pt>
              </c:strCache>
            </c:strRef>
          </c:cat>
          <c:val>
            <c:numRef>
              <c:f>'GRAFICO 2'!$B$6:$Z$6</c:f>
              <c:numCache>
                <c:formatCode>_-* #,##0_-;\-* #,##0_-;_-* "-"??_-;_-@_-</c:formatCode>
                <c:ptCount val="25"/>
                <c:pt idx="0">
                  <c:v>43.814150965551995</c:v>
                </c:pt>
                <c:pt idx="1">
                  <c:v>61.994066069499993</c:v>
                </c:pt>
                <c:pt idx="2">
                  <c:v>59.968163314645992</c:v>
                </c:pt>
                <c:pt idx="3">
                  <c:v>71.120246362470994</c:v>
                </c:pt>
                <c:pt idx="4">
                  <c:v>75.235865061729001</c:v>
                </c:pt>
                <c:pt idx="5">
                  <c:v>94.029481227543016</c:v>
                </c:pt>
                <c:pt idx="6">
                  <c:v>100.54966833160901</c:v>
                </c:pt>
                <c:pt idx="7">
                  <c:v>100.77193801862899</c:v>
                </c:pt>
                <c:pt idx="8">
                  <c:v>122.136421040606</c:v>
                </c:pt>
                <c:pt idx="9">
                  <c:v>131.3086981088</c:v>
                </c:pt>
                <c:pt idx="10">
                  <c:v>125.41411776839038</c:v>
                </c:pt>
                <c:pt idx="11">
                  <c:v>151.31214714192049</c:v>
                </c:pt>
                <c:pt idx="12">
                  <c:v>165.6192213119599</c:v>
                </c:pt>
                <c:pt idx="13">
                  <c:v>191.43663456229856</c:v>
                </c:pt>
                <c:pt idx="14">
                  <c:v>196.96127604297752</c:v>
                </c:pt>
                <c:pt idx="15">
                  <c:v>207.594956960681</c:v>
                </c:pt>
                <c:pt idx="16">
                  <c:v>210.4261380601931</c:v>
                </c:pt>
                <c:pt idx="17">
                  <c:v>229.31608240950987</c:v>
                </c:pt>
                <c:pt idx="18">
                  <c:v>233.2602202794896</c:v>
                </c:pt>
                <c:pt idx="19">
                  <c:v>250.41122344978839</c:v>
                </c:pt>
                <c:pt idx="20">
                  <c:v>309.22042963039405</c:v>
                </c:pt>
                <c:pt idx="21">
                  <c:v>343.976129649141</c:v>
                </c:pt>
                <c:pt idx="22">
                  <c:v>352.65867364184498</c:v>
                </c:pt>
                <c:pt idx="23">
                  <c:v>423.17267093595399</c:v>
                </c:pt>
                <c:pt idx="24">
                  <c:v>475.19611051027852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8-4EB0-BDB9-726F06AF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917008"/>
        <c:axId val="208915088"/>
      </c:lineChart>
      <c:lineChart>
        <c:grouping val="standard"/>
        <c:varyColors val="0"/>
        <c:ser>
          <c:idx val="3"/>
          <c:order val="3"/>
          <c:tx>
            <c:strRef>
              <c:f>'GRAFICO 2'!$A$7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'GRAFICO 2'!$L$3:$Z$3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2/</c:v>
                </c:pt>
              </c:strCache>
            </c:strRef>
          </c:cat>
          <c:val>
            <c:numRef>
              <c:f>'GRAFICO 2'!$B$7:$Z$7</c:f>
              <c:numCache>
                <c:formatCode>0.0</c:formatCode>
                <c:ptCount val="25"/>
                <c:pt idx="0">
                  <c:v>86.598801426549826</c:v>
                </c:pt>
                <c:pt idx="1">
                  <c:v>98.791948322470375</c:v>
                </c:pt>
                <c:pt idx="2">
                  <c:v>89.829143709634636</c:v>
                </c:pt>
                <c:pt idx="3">
                  <c:v>99.130447480035244</c:v>
                </c:pt>
                <c:pt idx="4">
                  <c:v>92.079918961029605</c:v>
                </c:pt>
                <c:pt idx="5">
                  <c:v>102.21799283035644</c:v>
                </c:pt>
                <c:pt idx="6">
                  <c:v>94.927123571316827</c:v>
                </c:pt>
                <c:pt idx="7">
                  <c:v>85.998180278067451</c:v>
                </c:pt>
                <c:pt idx="8">
                  <c:v>97.482056790390033</c:v>
                </c:pt>
                <c:pt idx="9">
                  <c:v>92.44131644296408</c:v>
                </c:pt>
                <c:pt idx="10">
                  <c:v>83.743800570310512</c:v>
                </c:pt>
                <c:pt idx="11">
                  <c:v>93.308447034813796</c:v>
                </c:pt>
                <c:pt idx="12">
                  <c:v>93.057181549732022</c:v>
                </c:pt>
                <c:pt idx="13">
                  <c:v>92.99620184165785</c:v>
                </c:pt>
                <c:pt idx="14">
                  <c:v>93.343116789445673</c:v>
                </c:pt>
                <c:pt idx="15">
                  <c:v>96.327221012746492</c:v>
                </c:pt>
                <c:pt idx="16">
                  <c:v>96.764278495867245</c:v>
                </c:pt>
                <c:pt idx="17">
                  <c:v>94.788706261824814</c:v>
                </c:pt>
                <c:pt idx="18">
                  <c:v>94.629884651696855</c:v>
                </c:pt>
                <c:pt idx="19">
                  <c:v>95.391409840097609</c:v>
                </c:pt>
                <c:pt idx="20">
                  <c:v>93.983619406006426</c:v>
                </c:pt>
                <c:pt idx="21">
                  <c:v>93.458828008303598</c:v>
                </c:pt>
                <c:pt idx="22">
                  <c:v>93.461970290623725</c:v>
                </c:pt>
                <c:pt idx="23">
                  <c:v>94.390948554012851</c:v>
                </c:pt>
                <c:pt idx="24">
                  <c:v>84.367599669079212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48-4EB0-BDB9-726F06AFB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2233872"/>
        <c:axId val="302233392"/>
      </c:lineChart>
      <c:catAx>
        <c:axId val="20891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5088"/>
        <c:crosses val="autoZero"/>
        <c:auto val="1"/>
        <c:lblAlgn val="ctr"/>
        <c:lblOffset val="100"/>
        <c:noMultiLvlLbl val="0"/>
      </c:catAx>
      <c:valAx>
        <c:axId val="208915088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8917008"/>
        <c:crosses val="autoZero"/>
        <c:crossBetween val="between"/>
        <c:majorUnit val="100"/>
      </c:valAx>
      <c:valAx>
        <c:axId val="3022333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02233872"/>
        <c:crosses val="max"/>
        <c:crossBetween val="between"/>
      </c:valAx>
      <c:catAx>
        <c:axId val="30223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22333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8B4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Gráfico No. 3. Aforo Ingresos del Presupuesto Nacional</a:t>
            </a:r>
          </a:p>
        </c:rich>
      </c:tx>
      <c:layout>
        <c:manualLayout>
          <c:xMode val="edge"/>
          <c:yMode val="edge"/>
          <c:x val="0.35402554355455462"/>
          <c:y val="1.29275507482710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8B4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8915847225203028"/>
          <c:y val="6.7018492844380106E-2"/>
          <c:w val="0.79860622818989302"/>
          <c:h val="0.72479127604087146"/>
        </c:manualLayout>
      </c:layout>
      <c:areaChart>
        <c:grouping val="stacked"/>
        <c:varyColors val="0"/>
        <c:ser>
          <c:idx val="1"/>
          <c:order val="0"/>
          <c:tx>
            <c:strRef>
              <c:f>'GRAFICO 3'!$A$4</c:f>
              <c:strCache>
                <c:ptCount val="1"/>
                <c:pt idx="0">
                  <c:v> Ingresos Corrientes de la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3'!$B$4:$AA$4</c:f>
              <c:numCache>
                <c:formatCode>_-* #,##0_-;\-* #,##0_-;_-* "-"??_-;_-@_-</c:formatCode>
                <c:ptCount val="26"/>
                <c:pt idx="0">
                  <c:v>19.650642974950003</c:v>
                </c:pt>
                <c:pt idx="1">
                  <c:v>25.528455999999998</c:v>
                </c:pt>
                <c:pt idx="2">
                  <c:v>29.132257688322998</c:v>
                </c:pt>
                <c:pt idx="3">
                  <c:v>31.891395355501</c:v>
                </c:pt>
                <c:pt idx="4">
                  <c:v>36.788435</c:v>
                </c:pt>
                <c:pt idx="5">
                  <c:v>38.996760999999999</c:v>
                </c:pt>
                <c:pt idx="6">
                  <c:v>46.316487000000002</c:v>
                </c:pt>
                <c:pt idx="7">
                  <c:v>54.073192000000006</c:v>
                </c:pt>
                <c:pt idx="8">
                  <c:v>66.212047999999996</c:v>
                </c:pt>
                <c:pt idx="9">
                  <c:v>75.436451000000005</c:v>
                </c:pt>
                <c:pt idx="10">
                  <c:v>71.161267999999993</c:v>
                </c:pt>
                <c:pt idx="11">
                  <c:v>75.114125628281997</c:v>
                </c:pt>
                <c:pt idx="12">
                  <c:v>89.501248565840996</c:v>
                </c:pt>
                <c:pt idx="13">
                  <c:v>102.089648075513</c:v>
                </c:pt>
                <c:pt idx="14">
                  <c:v>103.85678039538101</c:v>
                </c:pt>
                <c:pt idx="15">
                  <c:v>110.560293609417</c:v>
                </c:pt>
                <c:pt idx="16">
                  <c:v>117.117964609117</c:v>
                </c:pt>
                <c:pt idx="17">
                  <c:v>125.141963610902</c:v>
                </c:pt>
                <c:pt idx="18">
                  <c:v>138.10787494465401</c:v>
                </c:pt>
                <c:pt idx="19">
                  <c:v>144.209794175871</c:v>
                </c:pt>
                <c:pt idx="20">
                  <c:v>135.64685999999998</c:v>
                </c:pt>
                <c:pt idx="21">
                  <c:v>151.78080391474802</c:v>
                </c:pt>
                <c:pt idx="22">
                  <c:v>170.86157605697599</c:v>
                </c:pt>
                <c:pt idx="23">
                  <c:v>275.63395199999997</c:v>
                </c:pt>
                <c:pt idx="24">
                  <c:v>289.00520599999999</c:v>
                </c:pt>
                <c:pt idx="25">
                  <c:v>305.77792700000003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F-48DB-936C-A019694A7E2C}"/>
            </c:ext>
          </c:extLst>
        </c:ser>
        <c:ser>
          <c:idx val="2"/>
          <c:order val="1"/>
          <c:tx>
            <c:strRef>
              <c:f>'GRAFICO 3'!$A$5</c:f>
              <c:strCache>
                <c:ptCount val="1"/>
                <c:pt idx="0">
                  <c:v> Recursos de Capital de la Nación </c:v>
                </c:pt>
              </c:strCache>
            </c:strRef>
          </c:tx>
          <c:spPr>
            <a:solidFill>
              <a:srgbClr val="CCAA6E"/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3'!$B$5:$AA$5</c:f>
              <c:numCache>
                <c:formatCode>_-* #,##0_-;\-* #,##0_-;_-* "-"??_-;_-@_-</c:formatCode>
                <c:ptCount val="26"/>
                <c:pt idx="0">
                  <c:v>23.551549751224996</c:v>
                </c:pt>
                <c:pt idx="1">
                  <c:v>28.131782966836262</c:v>
                </c:pt>
                <c:pt idx="2">
                  <c:v>29.294765363941</c:v>
                </c:pt>
                <c:pt idx="3">
                  <c:v>31.621394488290417</c:v>
                </c:pt>
                <c:pt idx="4">
                  <c:v>33.384868661166003</c:v>
                </c:pt>
                <c:pt idx="5">
                  <c:v>41.368711798227388</c:v>
                </c:pt>
                <c:pt idx="6">
                  <c:v>47.579240591582</c:v>
                </c:pt>
                <c:pt idx="7">
                  <c:v>49.93861203650544</c:v>
                </c:pt>
                <c:pt idx="8">
                  <c:v>45.382110475996008</c:v>
                </c:pt>
                <c:pt idx="9">
                  <c:v>48.479341017408188</c:v>
                </c:pt>
                <c:pt idx="10">
                  <c:v>55.913339206781593</c:v>
                </c:pt>
                <c:pt idx="11">
                  <c:v>54.575357922044013</c:v>
                </c:pt>
                <c:pt idx="12">
                  <c:v>53.250206220491897</c:v>
                </c:pt>
                <c:pt idx="13">
                  <c:v>60.729989469703739</c:v>
                </c:pt>
                <c:pt idx="14">
                  <c:v>59.724496606917008</c:v>
                </c:pt>
                <c:pt idx="15">
                  <c:v>63.812000228823997</c:v>
                </c:pt>
                <c:pt idx="16">
                  <c:v>60.187867429876313</c:v>
                </c:pt>
                <c:pt idx="17">
                  <c:v>73.747526206556444</c:v>
                </c:pt>
                <c:pt idx="18">
                  <c:v>68.313305632416984</c:v>
                </c:pt>
                <c:pt idx="19">
                  <c:v>78.576864593541998</c:v>
                </c:pt>
                <c:pt idx="20">
                  <c:v>104.147345862679</c:v>
                </c:pt>
                <c:pt idx="21">
                  <c:v>134.15934582237102</c:v>
                </c:pt>
                <c:pt idx="22">
                  <c:v>146.83468195029101</c:v>
                </c:pt>
                <c:pt idx="23">
                  <c:v>108.47613419164499</c:v>
                </c:pt>
                <c:pt idx="24">
                  <c:v>140.891805104459</c:v>
                </c:pt>
                <c:pt idx="25">
                  <c:v>155.76957984958801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F-48DB-936C-A019694A7E2C}"/>
            </c:ext>
          </c:extLst>
        </c:ser>
        <c:ser>
          <c:idx val="4"/>
          <c:order val="2"/>
          <c:tx>
            <c:strRef>
              <c:f>'GRAFICO 3'!$A$6</c:f>
              <c:strCache>
                <c:ptCount val="1"/>
                <c:pt idx="0">
                  <c:v> Contribuciones Parafiscales de la Nación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3'!$B$6:$AA$6</c:f>
              <c:numCache>
                <c:formatCode>_-* #,##0_-;\-* #,##0_-;_-* "-"??_-;_-@_-</c:formatCode>
                <c:ptCount val="26"/>
                <c:pt idx="0">
                  <c:v>0.75954659999999996</c:v>
                </c:pt>
                <c:pt idx="1">
                  <c:v>1.04557603947</c:v>
                </c:pt>
                <c:pt idx="2">
                  <c:v>0.37345092561799997</c:v>
                </c:pt>
                <c:pt idx="3">
                  <c:v>0.82349408327800011</c:v>
                </c:pt>
                <c:pt idx="4">
                  <c:v>0.48326026016300005</c:v>
                </c:pt>
                <c:pt idx="5">
                  <c:v>0.53910063289200005</c:v>
                </c:pt>
                <c:pt idx="6">
                  <c:v>0.59893433150099995</c:v>
                </c:pt>
                <c:pt idx="7">
                  <c:v>0.62310252567400004</c:v>
                </c:pt>
                <c:pt idx="8">
                  <c:v>0.73175942080099987</c:v>
                </c:pt>
                <c:pt idx="9">
                  <c:v>0.834992888559</c:v>
                </c:pt>
                <c:pt idx="10">
                  <c:v>1.1511814952980002</c:v>
                </c:pt>
                <c:pt idx="11">
                  <c:v>0.89743518404599998</c:v>
                </c:pt>
                <c:pt idx="12">
                  <c:v>1.0443312271050003</c:v>
                </c:pt>
                <c:pt idx="13">
                  <c:v>1.206443724583</c:v>
                </c:pt>
                <c:pt idx="14">
                  <c:v>1.281072421732</c:v>
                </c:pt>
                <c:pt idx="15">
                  <c:v>1.3681874590560001</c:v>
                </c:pt>
                <c:pt idx="16">
                  <c:v>1.5592188326709999</c:v>
                </c:pt>
                <c:pt idx="17">
                  <c:v>1.6603112205330002</c:v>
                </c:pt>
                <c:pt idx="18">
                  <c:v>1.9337456798650001</c:v>
                </c:pt>
                <c:pt idx="19">
                  <c:v>2.0853839999999999</c:v>
                </c:pt>
                <c:pt idx="20">
                  <c:v>2.239268798191</c:v>
                </c:pt>
                <c:pt idx="21">
                  <c:v>2.4160628363629999</c:v>
                </c:pt>
                <c:pt idx="22">
                  <c:v>2.434904976821</c:v>
                </c:pt>
                <c:pt idx="23">
                  <c:v>2.7073823750760004</c:v>
                </c:pt>
                <c:pt idx="24">
                  <c:v>3.1070450878739999</c:v>
                </c:pt>
                <c:pt idx="25">
                  <c:v>4.0316898533089995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DF-48DB-936C-A019694A7E2C}"/>
            </c:ext>
          </c:extLst>
        </c:ser>
        <c:ser>
          <c:idx val="3"/>
          <c:order val="3"/>
          <c:tx>
            <c:strRef>
              <c:f>'GRAFICO 3'!$A$7</c:f>
              <c:strCache>
                <c:ptCount val="1"/>
                <c:pt idx="0">
                  <c:v> Fondos Especiales de la Nación </c:v>
                </c:pt>
              </c:strCache>
            </c:strRef>
          </c:tx>
          <c:spPr>
            <a:solidFill>
              <a:srgbClr val="DEC9A2"/>
            </a:solidFill>
            <a:ln>
              <a:noFill/>
            </a:ln>
            <a:effectLst/>
          </c:spP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3'!$B$7:$AA$7</c:f>
              <c:numCache>
                <c:formatCode>_-* #,##0_-;\-* #,##0_-;_-* "-"??_-;_-@_-</c:formatCode>
                <c:ptCount val="26"/>
                <c:pt idx="0">
                  <c:v>2.4526386428140001</c:v>
                </c:pt>
                <c:pt idx="1">
                  <c:v>3.279547247385</c:v>
                </c:pt>
                <c:pt idx="2">
                  <c:v>2.9022260221180001</c:v>
                </c:pt>
                <c:pt idx="3">
                  <c:v>2.5116439461229998</c:v>
                </c:pt>
                <c:pt idx="4">
                  <c:v>3.3293823721720002</c:v>
                </c:pt>
                <c:pt idx="5">
                  <c:v>3.3191033293539998</c:v>
                </c:pt>
                <c:pt idx="6">
                  <c:v>4.4554863957709996</c:v>
                </c:pt>
                <c:pt idx="7">
                  <c:v>4.9019067899580007</c:v>
                </c:pt>
                <c:pt idx="8">
                  <c:v>4.1547316770050005</c:v>
                </c:pt>
                <c:pt idx="9">
                  <c:v>6.0781099825769997</c:v>
                </c:pt>
                <c:pt idx="10">
                  <c:v>8.9253563478849998</c:v>
                </c:pt>
                <c:pt idx="11">
                  <c:v>7.8317335661289995</c:v>
                </c:pt>
                <c:pt idx="12">
                  <c:v>8.5762213934039995</c:v>
                </c:pt>
                <c:pt idx="13">
                  <c:v>12.996810055191419</c:v>
                </c:pt>
                <c:pt idx="14">
                  <c:v>20.684511487238002</c:v>
                </c:pt>
                <c:pt idx="15">
                  <c:v>19.595586794431</c:v>
                </c:pt>
                <c:pt idx="16">
                  <c:v>18.203418785314003</c:v>
                </c:pt>
                <c:pt idx="17">
                  <c:v>14.149408895764001</c:v>
                </c:pt>
                <c:pt idx="18">
                  <c:v>11.160802171284001</c:v>
                </c:pt>
                <c:pt idx="19">
                  <c:v>10.684323902480001</c:v>
                </c:pt>
                <c:pt idx="20">
                  <c:v>52.378589610082003</c:v>
                </c:pt>
                <c:pt idx="21">
                  <c:v>36.883166155432995</c:v>
                </c:pt>
                <c:pt idx="22">
                  <c:v>13.630678989861</c:v>
                </c:pt>
                <c:pt idx="23">
                  <c:v>14.576747674606999</c:v>
                </c:pt>
                <c:pt idx="24">
                  <c:v>15.207329599316999</c:v>
                </c:pt>
                <c:pt idx="25">
                  <c:v>18.119471887410995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F-48DB-936C-A019694A7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503808"/>
        <c:axId val="1563505728"/>
      </c:areaChart>
      <c:lineChart>
        <c:grouping val="standard"/>
        <c:varyColors val="0"/>
        <c:ser>
          <c:idx val="0"/>
          <c:order val="4"/>
          <c:tx>
            <c:strRef>
              <c:f>'GRAFICO 3'!$A$8</c:f>
              <c:strCache>
                <c:ptCount val="1"/>
                <c:pt idx="0">
                  <c:v> Total Aforo Ingresos de la Nación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'GRAFICO 3'!$B$3:$AA$3</c:f>
              <c:strCach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 1/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 2/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 3/</c:v>
                </c:pt>
              </c:strCache>
            </c:strRef>
          </c:cat>
          <c:val>
            <c:numRef>
              <c:f>'GRAFICO 3'!$B$8:$AA$8</c:f>
              <c:numCache>
                <c:formatCode>_-* #,##0_-;\-* #,##0_-;_-* "-"??_-;_-@_-</c:formatCode>
                <c:ptCount val="26"/>
                <c:pt idx="0">
                  <c:v>46.414377968989001</c:v>
                </c:pt>
                <c:pt idx="1">
                  <c:v>57.985362253691257</c:v>
                </c:pt>
                <c:pt idx="2">
                  <c:v>61.7027</c:v>
                </c:pt>
                <c:pt idx="3">
                  <c:v>66.847927873192418</c:v>
                </c:pt>
                <c:pt idx="4">
                  <c:v>73.985946293500987</c:v>
                </c:pt>
                <c:pt idx="5">
                  <c:v>84.223676760473396</c:v>
                </c:pt>
                <c:pt idx="6">
                  <c:v>98.950148318854005</c:v>
                </c:pt>
                <c:pt idx="7">
                  <c:v>109.53681335213743</c:v>
                </c:pt>
                <c:pt idx="8">
                  <c:v>116.48064957380198</c:v>
                </c:pt>
                <c:pt idx="9">
                  <c:v>130.8288948885442</c:v>
                </c:pt>
                <c:pt idx="10">
                  <c:v>137.15114504996461</c:v>
                </c:pt>
                <c:pt idx="11">
                  <c:v>138.41865230050101</c:v>
                </c:pt>
                <c:pt idx="12">
                  <c:v>152.3720074068419</c:v>
                </c:pt>
                <c:pt idx="13">
                  <c:v>177.02289132499115</c:v>
                </c:pt>
                <c:pt idx="14">
                  <c:v>185.54686091126803</c:v>
                </c:pt>
                <c:pt idx="15">
                  <c:v>195.33606809172801</c:v>
                </c:pt>
                <c:pt idx="16">
                  <c:v>197.06846965697832</c:v>
                </c:pt>
                <c:pt idx="17">
                  <c:v>214.69920993375544</c:v>
                </c:pt>
                <c:pt idx="18">
                  <c:v>219.51572842822</c:v>
                </c:pt>
                <c:pt idx="19">
                  <c:v>235.55636667189302</c:v>
                </c:pt>
                <c:pt idx="20">
                  <c:v>294.41206427095204</c:v>
                </c:pt>
                <c:pt idx="21">
                  <c:v>325.23937872891503</c:v>
                </c:pt>
                <c:pt idx="22">
                  <c:v>333.761841973949</c:v>
                </c:pt>
                <c:pt idx="23">
                  <c:v>401.39421624132797</c:v>
                </c:pt>
                <c:pt idx="24">
                  <c:v>448.21138579165</c:v>
                </c:pt>
                <c:pt idx="25">
                  <c:v>483.69866859030805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DF-48DB-936C-A019694A7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03808"/>
        <c:axId val="1563505728"/>
      </c:lineChart>
      <c:catAx>
        <c:axId val="15635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5728"/>
        <c:crosses val="autoZero"/>
        <c:auto val="1"/>
        <c:lblAlgn val="ctr"/>
        <c:lblOffset val="100"/>
        <c:noMultiLvlLbl val="0"/>
      </c:catAx>
      <c:valAx>
        <c:axId val="1563505728"/>
        <c:scaling>
          <c:orientation val="minMax"/>
          <c:max val="5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3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B58B40"/>
                </a:solidFill>
                <a:latin typeface="+mn-lt"/>
                <a:ea typeface="+mn-ea"/>
                <a:cs typeface="+mn-cs"/>
              </a:defRPr>
            </a:pPr>
            <a:r>
              <a:rPr lang="es-CO" b="1">
                <a:solidFill>
                  <a:sysClr val="windowText" lastClr="000000"/>
                </a:solidFill>
              </a:rPr>
              <a:t>Gráfico No. 4. Recaudo Ingresos del Presupuesto Nacional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B58B4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'GRAFICO 4'!$A$4</c:f>
              <c:strCache>
                <c:ptCount val="1"/>
                <c:pt idx="0">
                  <c:v> Ingresos Corrientes de la Nación </c:v>
                </c:pt>
              </c:strCache>
            </c:strRef>
          </c:tx>
          <c:spPr>
            <a:solidFill>
              <a:srgbClr val="B58B40"/>
            </a:solidFill>
            <a:ln>
              <a:noFill/>
            </a:ln>
            <a:effectLst/>
          </c:spPr>
          <c:cat>
            <c:strRef>
              <c:f>'GRAFICO 4'!$L$3:$Z$3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2/</c:v>
                </c:pt>
              </c:strCache>
            </c:strRef>
          </c:cat>
          <c:val>
            <c:numRef>
              <c:f>'GRAFICO 4'!$B$4:$Z$4</c:f>
              <c:numCache>
                <c:formatCode>_-* #,##0_-;\-* #,##0_-;_-* "-"??_-;_-@_-</c:formatCode>
                <c:ptCount val="25"/>
                <c:pt idx="0">
                  <c:v>16.691714874059997</c:v>
                </c:pt>
                <c:pt idx="1">
                  <c:v>25.362151570891999</c:v>
                </c:pt>
                <c:pt idx="2">
                  <c:v>27.425288601303997</c:v>
                </c:pt>
                <c:pt idx="3">
                  <c:v>31.692501207286</c:v>
                </c:pt>
                <c:pt idx="4">
                  <c:v>36.925919913203998</c:v>
                </c:pt>
                <c:pt idx="5">
                  <c:v>42.571824430627004</c:v>
                </c:pt>
                <c:pt idx="6">
                  <c:v>51.510012687624005</c:v>
                </c:pt>
                <c:pt idx="7">
                  <c:v>57.782650772538993</c:v>
                </c:pt>
                <c:pt idx="8">
                  <c:v>65.018531590899002</c:v>
                </c:pt>
                <c:pt idx="9">
                  <c:v>65.644190684855005</c:v>
                </c:pt>
                <c:pt idx="10">
                  <c:v>67.923849025584374</c:v>
                </c:pt>
                <c:pt idx="11">
                  <c:v>84.619902182755908</c:v>
                </c:pt>
                <c:pt idx="12">
                  <c:v>96.460466615847977</c:v>
                </c:pt>
                <c:pt idx="13">
                  <c:v>98.802391461526881</c:v>
                </c:pt>
                <c:pt idx="14">
                  <c:v>96.399486156754008</c:v>
                </c:pt>
                <c:pt idx="15">
                  <c:v>107.00662507175601</c:v>
                </c:pt>
                <c:pt idx="16">
                  <c:v>109.15896875111399</c:v>
                </c:pt>
                <c:pt idx="17">
                  <c:v>128.37195514098545</c:v>
                </c:pt>
                <c:pt idx="18">
                  <c:v>132.64653222712198</c:v>
                </c:pt>
                <c:pt idx="19">
                  <c:v>153.01000846203979</c:v>
                </c:pt>
                <c:pt idx="20">
                  <c:v>132.552047113009</c:v>
                </c:pt>
                <c:pt idx="21">
                  <c:v>162.45871626525403</c:v>
                </c:pt>
                <c:pt idx="22">
                  <c:v>213.29092891944123</c:v>
                </c:pt>
                <c:pt idx="23">
                  <c:v>264.18394098190345</c:v>
                </c:pt>
                <c:pt idx="24">
                  <c:v>247.17891603341562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94-415E-AD35-F56B6DD0E48F}"/>
            </c:ext>
          </c:extLst>
        </c:ser>
        <c:ser>
          <c:idx val="2"/>
          <c:order val="1"/>
          <c:tx>
            <c:strRef>
              <c:f>'GRAFICO 4'!$A$5</c:f>
              <c:strCache>
                <c:ptCount val="1"/>
                <c:pt idx="0">
                  <c:v> Recursos de Capital de la Nación </c:v>
                </c:pt>
              </c:strCache>
            </c:strRef>
          </c:tx>
          <c:spPr>
            <a:solidFill>
              <a:srgbClr val="CCAA6E"/>
            </a:solidFill>
            <a:ln>
              <a:noFill/>
            </a:ln>
            <a:effectLst/>
          </c:spPr>
          <c:cat>
            <c:strRef>
              <c:f>'GRAFICO 4'!$L$3:$Z$3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2/</c:v>
                </c:pt>
              </c:strCache>
            </c:strRef>
          </c:cat>
          <c:val>
            <c:numRef>
              <c:f>'GRAFICO 4'!$B$5:$Z$5</c:f>
              <c:numCache>
                <c:formatCode>_-* #,##0_-;\-* #,##0_-;_-* "-"??_-;_-@_-</c:formatCode>
                <c:ptCount val="25"/>
                <c:pt idx="0">
                  <c:v>20.922851540846001</c:v>
                </c:pt>
                <c:pt idx="1">
                  <c:v>30.301990265964005</c:v>
                </c:pt>
                <c:pt idx="2">
                  <c:v>23.443518859733</c:v>
                </c:pt>
                <c:pt idx="3">
                  <c:v>31.145502440266998</c:v>
                </c:pt>
                <c:pt idx="4">
                  <c:v>27.393022356787</c:v>
                </c:pt>
                <c:pt idx="5">
                  <c:v>39.422712528365004</c:v>
                </c:pt>
                <c:pt idx="6">
                  <c:v>37.453502389224994</c:v>
                </c:pt>
                <c:pt idx="7">
                  <c:v>29.083660357581</c:v>
                </c:pt>
                <c:pt idx="8">
                  <c:v>42.338186982920995</c:v>
                </c:pt>
                <c:pt idx="9">
                  <c:v>49.952238843974996</c:v>
                </c:pt>
                <c:pt idx="10">
                  <c:v>40.425090738442009</c:v>
                </c:pt>
                <c:pt idx="11">
                  <c:v>41.774652722888739</c:v>
                </c:pt>
                <c:pt idx="12">
                  <c:v>37.900999197410378</c:v>
                </c:pt>
                <c:pt idx="13">
                  <c:v>53.554118751845422</c:v>
                </c:pt>
                <c:pt idx="14">
                  <c:v>53.500596787746453</c:v>
                </c:pt>
                <c:pt idx="15">
                  <c:v>55.76716064588728</c:v>
                </c:pt>
                <c:pt idx="16">
                  <c:v>54.506917166604765</c:v>
                </c:pt>
                <c:pt idx="17">
                  <c:v>56.382829721152042</c:v>
                </c:pt>
                <c:pt idx="18">
                  <c:v>59.067607923564189</c:v>
                </c:pt>
                <c:pt idx="19">
                  <c:v>55.447390837409074</c:v>
                </c:pt>
                <c:pt idx="20">
                  <c:v>106.33838409078042</c:v>
                </c:pt>
                <c:pt idx="21">
                  <c:v>95.780859095945686</c:v>
                </c:pt>
                <c:pt idx="22">
                  <c:v>73.507978895032423</c:v>
                </c:pt>
                <c:pt idx="23">
                  <c:v>90.748649938249997</c:v>
                </c:pt>
                <c:pt idx="24">
                  <c:v>102.76747821583541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94-415E-AD35-F56B6DD0E48F}"/>
            </c:ext>
          </c:extLst>
        </c:ser>
        <c:ser>
          <c:idx val="3"/>
          <c:order val="2"/>
          <c:tx>
            <c:strRef>
              <c:f>'GRAFICO 4'!$A$6</c:f>
              <c:strCache>
                <c:ptCount val="1"/>
                <c:pt idx="0">
                  <c:v> Contribuciones Parafiscales de la Nación 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cat>
            <c:strRef>
              <c:f>'GRAFICO 4'!$L$3:$Z$3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2/</c:v>
                </c:pt>
              </c:strCache>
            </c:strRef>
          </c:cat>
          <c:val>
            <c:numRef>
              <c:f>'GRAFICO 4'!$B$6:$Z$6</c:f>
              <c:numCache>
                <c:formatCode>_-* #,##0_-;\-* #,##0_-;_-* "-"??_-;_-@_-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0.65537297280200002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0.62569060974500013</c:v>
                </c:pt>
                <c:pt idx="8">
                  <c:v>0.64251594736700013</c:v>
                </c:pt>
                <c:pt idx="9">
                  <c:v>0.21037414235599999</c:v>
                </c:pt>
                <c:pt idx="10">
                  <c:v>0</c:v>
                </c:pt>
                <c:pt idx="11">
                  <c:v>1.0678110415620001</c:v>
                </c:pt>
                <c:pt idx="12">
                  <c:v>0.63485485978599998</c:v>
                </c:pt>
                <c:pt idx="13">
                  <c:v>1.7715160445890001</c:v>
                </c:pt>
                <c:pt idx="14">
                  <c:v>1.99458274467</c:v>
                </c:pt>
                <c:pt idx="15">
                  <c:v>1.4230070846939999</c:v>
                </c:pt>
                <c:pt idx="16">
                  <c:v>1.6333307137372701</c:v>
                </c:pt>
                <c:pt idx="17">
                  <c:v>1.7549527854588103</c:v>
                </c:pt>
                <c:pt idx="18">
                  <c:v>1.9915393940543302</c:v>
                </c:pt>
                <c:pt idx="19">
                  <c:v>2.1059343379406603</c:v>
                </c:pt>
                <c:pt idx="20">
                  <c:v>2.1770717355229197</c:v>
                </c:pt>
                <c:pt idx="21">
                  <c:v>2.2868597578101197</c:v>
                </c:pt>
                <c:pt idx="22">
                  <c:v>2.6737890740747297</c:v>
                </c:pt>
                <c:pt idx="23">
                  <c:v>2.5563471172127201</c:v>
                </c:pt>
                <c:pt idx="24">
                  <c:v>3.5669088690722703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94-415E-AD35-F56B6DD0E48F}"/>
            </c:ext>
          </c:extLst>
        </c:ser>
        <c:ser>
          <c:idx val="4"/>
          <c:order val="3"/>
          <c:tx>
            <c:strRef>
              <c:f>'GRAFICO 4'!$A$7</c:f>
              <c:strCache>
                <c:ptCount val="1"/>
                <c:pt idx="0">
                  <c:v> Fondos Especiales de la Nación </c:v>
                </c:pt>
              </c:strCache>
            </c:strRef>
          </c:tx>
          <c:spPr>
            <a:solidFill>
              <a:srgbClr val="DEC9A2"/>
            </a:solidFill>
            <a:ln>
              <a:noFill/>
            </a:ln>
            <a:effectLst/>
          </c:spPr>
          <c:cat>
            <c:strRef>
              <c:f>'GRAFICO 4'!$L$3:$Z$3</c:f>
              <c:strCache>
                <c:ptCount val="1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 2/</c:v>
                </c:pt>
              </c:strCache>
            </c:strRef>
          </c:cat>
          <c:val>
            <c:numRef>
              <c:f>'GRAFICO 4'!$B$7:$Z$7</c:f>
              <c:numCache>
                <c:formatCode>_-* #,##0_-;\-* #,##0_-;_-* "-"??_-;_-@_-</c:formatCode>
                <c:ptCount val="25"/>
                <c:pt idx="0">
                  <c:v>2.7942096756699999</c:v>
                </c:pt>
                <c:pt idx="1">
                  <c:v>2.0022843196419999</c:v>
                </c:pt>
                <c:pt idx="2">
                  <c:v>2.4630690007429998</c:v>
                </c:pt>
                <c:pt idx="3">
                  <c:v>3.116924052766</c:v>
                </c:pt>
                <c:pt idx="4">
                  <c:v>3.1476092886669997</c:v>
                </c:pt>
                <c:pt idx="5">
                  <c:v>3.8034575036840002</c:v>
                </c:pt>
                <c:pt idx="6">
                  <c:v>4.2001297342320001</c:v>
                </c:pt>
                <c:pt idx="7">
                  <c:v>5.0152265923699995</c:v>
                </c:pt>
                <c:pt idx="8">
                  <c:v>4.4255574791869998</c:v>
                </c:pt>
                <c:pt idx="9">
                  <c:v>4.0987520042909997</c:v>
                </c:pt>
                <c:pt idx="10">
                  <c:v>4.7225194360889997</c:v>
                </c:pt>
                <c:pt idx="11">
                  <c:v>5.267634691368051</c:v>
                </c:pt>
                <c:pt idx="12">
                  <c:v>6.0208751330693024</c:v>
                </c:pt>
                <c:pt idx="13">
                  <c:v>9.9920632316693876</c:v>
                </c:pt>
                <c:pt idx="14">
                  <c:v>19.229338872757094</c:v>
                </c:pt>
                <c:pt idx="15">
                  <c:v>22.263884027796966</c:v>
                </c:pt>
                <c:pt idx="16">
                  <c:v>23.525934594151167</c:v>
                </c:pt>
                <c:pt idx="17">
                  <c:v>14.788978537744454</c:v>
                </c:pt>
                <c:pt idx="18">
                  <c:v>11.506270141167187</c:v>
                </c:pt>
                <c:pt idx="19">
                  <c:v>11.672488297040598</c:v>
                </c:pt>
                <c:pt idx="20">
                  <c:v>33.897127066096786</c:v>
                </c:pt>
                <c:pt idx="21">
                  <c:v>41.744271512635031</c:v>
                </c:pt>
                <c:pt idx="22">
                  <c:v>16.357237440204891</c:v>
                </c:pt>
                <c:pt idx="23">
                  <c:v>16.887097330131979</c:v>
                </c:pt>
                <c:pt idx="24">
                  <c:v>17.56551710013143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94-415E-AD35-F56B6DD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3503808"/>
        <c:axId val="1563505728"/>
      </c:areaChart>
      <c:lineChart>
        <c:grouping val="standard"/>
        <c:varyColors val="0"/>
        <c:ser>
          <c:idx val="0"/>
          <c:order val="4"/>
          <c:tx>
            <c:strRef>
              <c:f>'GRAFICO 4'!$A$8</c:f>
              <c:strCache>
                <c:ptCount val="1"/>
                <c:pt idx="0">
                  <c:v> Total Recaudo Ingresos de la Nación </c:v>
                </c:pt>
              </c:strCache>
            </c:strRef>
          </c:tx>
          <c:spPr>
            <a:ln w="25400" cap="rnd">
              <a:solidFill>
                <a:schemeClr val="bg1">
                  <a:lumMod val="5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'GRAFICO 4'!$B$3:$Z$3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2/</c:v>
                </c:pt>
              </c:strCache>
            </c:strRef>
          </c:cat>
          <c:val>
            <c:numRef>
              <c:f>'GRAFICO 4'!$B$8:$Z$8</c:f>
              <c:numCache>
                <c:formatCode>_-* #,##0_-;\-* #,##0_-;_-* "-"??_-;_-@_-</c:formatCode>
                <c:ptCount val="25"/>
                <c:pt idx="0">
                  <c:v>40.408776090575998</c:v>
                </c:pt>
                <c:pt idx="1">
                  <c:v>57.666426156497998</c:v>
                </c:pt>
                <c:pt idx="2">
                  <c:v>53.987249434581997</c:v>
                </c:pt>
                <c:pt idx="3">
                  <c:v>65.95492770031899</c:v>
                </c:pt>
                <c:pt idx="4">
                  <c:v>67.466551558657997</c:v>
                </c:pt>
                <c:pt idx="5">
                  <c:v>85.797994462676016</c:v>
                </c:pt>
                <c:pt idx="6">
                  <c:v>93.163644811080999</c:v>
                </c:pt>
                <c:pt idx="7">
                  <c:v>92.507228332235002</c:v>
                </c:pt>
                <c:pt idx="8">
                  <c:v>112.424792000374</c:v>
                </c:pt>
                <c:pt idx="9">
                  <c:v>119.90555567547699</c:v>
                </c:pt>
                <c:pt idx="10">
                  <c:v>113.07145920011538</c:v>
                </c:pt>
                <c:pt idx="11">
                  <c:v>132.73000063857472</c:v>
                </c:pt>
                <c:pt idx="12">
                  <c:v>141.01719580611365</c:v>
                </c:pt>
                <c:pt idx="13">
                  <c:v>164.12008948963069</c:v>
                </c:pt>
                <c:pt idx="14">
                  <c:v>171.12400456192756</c:v>
                </c:pt>
                <c:pt idx="15">
                  <c:v>186.46067683013425</c:v>
                </c:pt>
                <c:pt idx="16">
                  <c:v>188.82515122560719</c:v>
                </c:pt>
                <c:pt idx="17">
                  <c:v>201.29871618534079</c:v>
                </c:pt>
                <c:pt idx="18">
                  <c:v>205.21194968590768</c:v>
                </c:pt>
                <c:pt idx="19">
                  <c:v>222.23582193443011</c:v>
                </c:pt>
                <c:pt idx="20">
                  <c:v>274.96463000540911</c:v>
                </c:pt>
                <c:pt idx="21">
                  <c:v>302.27070663164488</c:v>
                </c:pt>
                <c:pt idx="22">
                  <c:v>305.82993432875327</c:v>
                </c:pt>
                <c:pt idx="23">
                  <c:v>374.37603536749816</c:v>
                </c:pt>
                <c:pt idx="24">
                  <c:v>371.07882021845472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94-415E-AD35-F56B6DD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3503808"/>
        <c:axId val="1563505728"/>
      </c:lineChart>
      <c:lineChart>
        <c:grouping val="standard"/>
        <c:varyColors val="0"/>
        <c:ser>
          <c:idx val="5"/>
          <c:order val="5"/>
          <c:tx>
            <c:strRef>
              <c:f>'GRAFICO 4'!$A$9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ln w="25400" cap="rnd">
              <a:solidFill>
                <a:schemeClr val="accent6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'GRAFICO 4'!$B$3:$Z$3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 2/</c:v>
                </c:pt>
              </c:strCache>
            </c:strRef>
          </c:cat>
          <c:val>
            <c:numRef>
              <c:f>'GRAFICO 4'!$B$9:$Z$9</c:f>
              <c:numCache>
                <c:formatCode>0.0</c:formatCode>
                <c:ptCount val="25"/>
                <c:pt idx="0">
                  <c:v>87.060901942011284</c:v>
                </c:pt>
                <c:pt idx="1">
                  <c:v>99.449971363810945</c:v>
                </c:pt>
                <c:pt idx="2">
                  <c:v>87.495765071191371</c:v>
                </c:pt>
                <c:pt idx="3">
                  <c:v>98.664131856760918</c:v>
                </c:pt>
                <c:pt idx="4">
                  <c:v>91.188333647878665</c:v>
                </c:pt>
                <c:pt idx="5">
                  <c:v>101.86921037261276</c:v>
                </c:pt>
                <c:pt idx="6">
                  <c:v>94.152102239274328</c:v>
                </c:pt>
                <c:pt idx="7">
                  <c:v>84.453094353625247</c:v>
                </c:pt>
                <c:pt idx="8">
                  <c:v>96.517998836486399</c:v>
                </c:pt>
                <c:pt idx="9">
                  <c:v>91.650667673702344</c:v>
                </c:pt>
                <c:pt idx="10">
                  <c:v>82.442956753239699</c:v>
                </c:pt>
                <c:pt idx="11">
                  <c:v>95.890256430487071</c:v>
                </c:pt>
                <c:pt idx="12">
                  <c:v>92.547967442333245</c:v>
                </c:pt>
                <c:pt idx="13">
                  <c:v>92.711224102835047</c:v>
                </c:pt>
                <c:pt idx="14">
                  <c:v>92.22683893518537</c:v>
                </c:pt>
                <c:pt idx="15">
                  <c:v>95.456347950330425</c:v>
                </c:pt>
                <c:pt idx="16">
                  <c:v>95.8170282411389</c:v>
                </c:pt>
                <c:pt idx="17">
                  <c:v>93.75848017673222</c:v>
                </c:pt>
                <c:pt idx="18">
                  <c:v>93.483939012147118</c:v>
                </c:pt>
                <c:pt idx="19">
                  <c:v>94.345071234683658</c:v>
                </c:pt>
                <c:pt idx="20">
                  <c:v>93.394484592980149</c:v>
                </c:pt>
                <c:pt idx="21">
                  <c:v>92.937917853909568</c:v>
                </c:pt>
                <c:pt idx="22">
                  <c:v>91.631186033730046</c:v>
                </c:pt>
                <c:pt idx="23">
                  <c:v>93.268916247267043</c:v>
                </c:pt>
                <c:pt idx="24">
                  <c:v>82.791029407483592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94-415E-AD35-F56B6DD0E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662176"/>
        <c:axId val="917662656"/>
      </c:lineChart>
      <c:catAx>
        <c:axId val="156350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5728"/>
        <c:crosses val="autoZero"/>
        <c:auto val="1"/>
        <c:lblAlgn val="ctr"/>
        <c:lblOffset val="100"/>
        <c:noMultiLvlLbl val="0"/>
      </c:catAx>
      <c:valAx>
        <c:axId val="15635057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b="1">
                    <a:solidFill>
                      <a:sysClr val="windowText" lastClr="000000"/>
                    </a:solidFill>
                  </a:rPr>
                  <a:t>Billones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3503808"/>
        <c:crosses val="autoZero"/>
        <c:crossBetween val="between"/>
      </c:valAx>
      <c:valAx>
        <c:axId val="91766265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Porcentaje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7662176"/>
        <c:crosses val="max"/>
        <c:crossBetween val="between"/>
      </c:valAx>
      <c:catAx>
        <c:axId val="917662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766265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4.wdp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4.wdp"/></Relationships>
</file>

<file path=xl/drawings/_rels/drawing14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4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hyperlink" Target="#INDICE!A1"/><Relationship Id="rId4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microsoft.com/office/2007/relationships/hdphoto" Target="../media/hdphoto5.wdp"/><Relationship Id="rId4" Type="http://schemas.openxmlformats.org/officeDocument/2006/relationships/image" Target="../media/image6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5" Type="http://schemas.microsoft.com/office/2007/relationships/hdphoto" Target="../media/hdphoto1.wdp"/><Relationship Id="rId4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5" Type="http://schemas.microsoft.com/office/2007/relationships/hdphoto" Target="../media/hdphoto5.wdp"/><Relationship Id="rId4" Type="http://schemas.openxmlformats.org/officeDocument/2006/relationships/image" Target="../media/image6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.png"/><Relationship Id="rId1" Type="http://schemas.openxmlformats.org/officeDocument/2006/relationships/chart" Target="../charts/chart4.xml"/><Relationship Id="rId5" Type="http://schemas.microsoft.com/office/2007/relationships/hdphoto" Target="../media/hdphoto5.wdp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3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INDICE!A1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748030</xdr:colOff>
      <xdr:row>3</xdr:row>
      <xdr:rowOff>96371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4E3F21B-2E4A-4EB5-8184-6C7DF75ED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47625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C051D09B-6832-49F9-A15E-199B1462B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514351</xdr:colOff>
      <xdr:row>1</xdr:row>
      <xdr:rowOff>152400</xdr:rowOff>
    </xdr:from>
    <xdr:to>
      <xdr:col>28</xdr:col>
      <xdr:colOff>1</xdr:colOff>
      <xdr:row>4</xdr:row>
      <xdr:rowOff>9525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36C7ECD-3EBE-4859-AE50-B9B44189C6E5}"/>
            </a:ext>
          </a:extLst>
        </xdr:cNvPr>
        <xdr:cNvSpPr/>
      </xdr:nvSpPr>
      <xdr:spPr>
        <a:xfrm>
          <a:off x="20221576" y="314325"/>
          <a:ext cx="8001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7" name="Imagen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2B42F0-D4C4-4FEC-B363-10692063D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7253" y="0"/>
          <a:ext cx="378159" cy="3143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37E9CFF-835C-4E98-AD56-20984921C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514351</xdr:colOff>
      <xdr:row>1</xdr:row>
      <xdr:rowOff>152400</xdr:rowOff>
    </xdr:from>
    <xdr:to>
      <xdr:col>27</xdr:col>
      <xdr:colOff>1</xdr:colOff>
      <xdr:row>4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E8A066E3-6C6C-4026-BB45-A14D792BB6CE}"/>
            </a:ext>
          </a:extLst>
        </xdr:cNvPr>
        <xdr:cNvSpPr/>
      </xdr:nvSpPr>
      <xdr:spPr>
        <a:xfrm>
          <a:off x="20221576" y="314325"/>
          <a:ext cx="800100" cy="333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26</xdr:col>
      <xdr:colOff>242203</xdr:colOff>
      <xdr:row>0</xdr:row>
      <xdr:rowOff>0</xdr:rowOff>
    </xdr:from>
    <xdr:to>
      <xdr:col>26</xdr:col>
      <xdr:colOff>620362</xdr:colOff>
      <xdr:row>1</xdr:row>
      <xdr:rowOff>152400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959681-77B5-43AE-AE44-B4A453874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6653" y="0"/>
          <a:ext cx="378159" cy="3143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4BD05D8-DD58-4F61-849A-1F212D6F2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516698</xdr:colOff>
      <xdr:row>2</xdr:row>
      <xdr:rowOff>57150</xdr:rowOff>
    </xdr:from>
    <xdr:to>
      <xdr:col>27</xdr:col>
      <xdr:colOff>609600</xdr:colOff>
      <xdr:row>4</xdr:row>
      <xdr:rowOff>114300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2ED59DB-8D8C-4902-858F-4F9E599C923A}"/>
            </a:ext>
          </a:extLst>
        </xdr:cNvPr>
        <xdr:cNvSpPr/>
      </xdr:nvSpPr>
      <xdr:spPr>
        <a:xfrm>
          <a:off x="22957598" y="342900"/>
          <a:ext cx="750127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104775</xdr:colOff>
      <xdr:row>0</xdr:row>
      <xdr:rowOff>9525</xdr:rowOff>
    </xdr:from>
    <xdr:to>
      <xdr:col>27</xdr:col>
      <xdr:colOff>467962</xdr:colOff>
      <xdr:row>2</xdr:row>
      <xdr:rowOff>38100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338525-F8D1-4C4F-97CA-B4D5CBA4C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02900" y="9525"/>
          <a:ext cx="363187" cy="3143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6ECBE8E-9367-4261-8533-7B39B6E4B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516698</xdr:colOff>
      <xdr:row>2</xdr:row>
      <xdr:rowOff>57150</xdr:rowOff>
    </xdr:from>
    <xdr:to>
      <xdr:col>26</xdr:col>
      <xdr:colOff>609600</xdr:colOff>
      <xdr:row>4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C35F512-B762-4F8B-B137-5DAF5CBD4B53}"/>
            </a:ext>
          </a:extLst>
        </xdr:cNvPr>
        <xdr:cNvSpPr/>
      </xdr:nvSpPr>
      <xdr:spPr>
        <a:xfrm>
          <a:off x="20195348" y="342900"/>
          <a:ext cx="750127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26</xdr:col>
      <xdr:colOff>104775</xdr:colOff>
      <xdr:row>0</xdr:row>
      <xdr:rowOff>9525</xdr:rowOff>
    </xdr:from>
    <xdr:to>
      <xdr:col>26</xdr:col>
      <xdr:colOff>467962</xdr:colOff>
      <xdr:row>2</xdr:row>
      <xdr:rowOff>38100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3D94A3-BB61-444F-BBB6-8089C202D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40650" y="9525"/>
          <a:ext cx="363187" cy="3143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628651</xdr:colOff>
      <xdr:row>2</xdr:row>
      <xdr:rowOff>28575</xdr:rowOff>
    </xdr:from>
    <xdr:to>
      <xdr:col>28</xdr:col>
      <xdr:colOff>1</xdr:colOff>
      <xdr:row>4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8EC9D1B-5124-4841-9847-557EAC6553B6}"/>
            </a:ext>
          </a:extLst>
        </xdr:cNvPr>
        <xdr:cNvSpPr/>
      </xdr:nvSpPr>
      <xdr:spPr>
        <a:xfrm>
          <a:off x="25307926" y="314325"/>
          <a:ext cx="800100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2</xdr:row>
      <xdr:rowOff>28575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5294A-A946-4F64-A188-4E1B52A6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3253" y="0"/>
          <a:ext cx="378159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104775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03176B8B-A8FE-4A28-A354-6029A0C59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638175</xdr:colOff>
      <xdr:row>2</xdr:row>
      <xdr:rowOff>28575</xdr:rowOff>
    </xdr:from>
    <xdr:to>
      <xdr:col>27</xdr:col>
      <xdr:colOff>0</xdr:colOff>
      <xdr:row>4</xdr:row>
      <xdr:rowOff>85725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464F3FC-30D0-4081-94C6-F7F16E3151CB}"/>
            </a:ext>
          </a:extLst>
        </xdr:cNvPr>
        <xdr:cNvSpPr/>
      </xdr:nvSpPr>
      <xdr:spPr>
        <a:xfrm>
          <a:off x="25317450" y="314325"/>
          <a:ext cx="79057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26</xdr:col>
      <xdr:colOff>242203</xdr:colOff>
      <xdr:row>0</xdr:row>
      <xdr:rowOff>0</xdr:rowOff>
    </xdr:from>
    <xdr:to>
      <xdr:col>26</xdr:col>
      <xdr:colOff>620362</xdr:colOff>
      <xdr:row>2</xdr:row>
      <xdr:rowOff>28575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F73E90-EB5C-4828-B67C-FF21B1E43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3253" y="0"/>
          <a:ext cx="378159" cy="3143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104775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E1008AB8-394E-4A86-8318-E86EB6EE4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173476</xdr:rowOff>
    </xdr:from>
    <xdr:to>
      <xdr:col>25</xdr:col>
      <xdr:colOff>406399</xdr:colOff>
      <xdr:row>40</xdr:row>
      <xdr:rowOff>137600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3BD136-B330-4AFC-9F80-EC0C2FD145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748030</xdr:colOff>
      <xdr:row>8</xdr:row>
      <xdr:rowOff>147864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A866681-577B-4993-B1D0-9C56EB2CB2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6607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24</xdr:col>
      <xdr:colOff>0</xdr:colOff>
      <xdr:row>8</xdr:row>
      <xdr:rowOff>121557</xdr:rowOff>
    </xdr:from>
    <xdr:to>
      <xdr:col>25</xdr:col>
      <xdr:colOff>344714</xdr:colOff>
      <xdr:row>10</xdr:row>
      <xdr:rowOff>78921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A39AD2CD-94AB-4A87-8607-2A4AFA647746}"/>
            </a:ext>
          </a:extLst>
        </xdr:cNvPr>
        <xdr:cNvSpPr/>
      </xdr:nvSpPr>
      <xdr:spPr>
        <a:xfrm>
          <a:off x="11044464" y="1470932"/>
          <a:ext cx="809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24</xdr:col>
      <xdr:colOff>242203</xdr:colOff>
      <xdr:row>6</xdr:row>
      <xdr:rowOff>0</xdr:rowOff>
    </xdr:from>
    <xdr:to>
      <xdr:col>25</xdr:col>
      <xdr:colOff>155451</xdr:colOff>
      <xdr:row>8</xdr:row>
      <xdr:rowOff>121557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B8E3AE-35D7-4277-9ADA-A15EF2D2F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86667" y="1156607"/>
          <a:ext cx="378159" cy="3143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11071</xdr:colOff>
      <xdr:row>10</xdr:row>
      <xdr:rowOff>115251</xdr:rowOff>
    </xdr:from>
    <xdr:to>
      <xdr:col>29</xdr:col>
      <xdr:colOff>431947</xdr:colOff>
      <xdr:row>41</xdr:row>
      <xdr:rowOff>77530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12E2AEE-E9F5-4281-9D26-FED34F2AB8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748030</xdr:colOff>
      <xdr:row>9</xdr:row>
      <xdr:rowOff>152294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2648170B-C5F2-4121-A891-ACC816624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7994"/>
          <a:ext cx="748030" cy="5288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28</xdr:col>
      <xdr:colOff>0</xdr:colOff>
      <xdr:row>8</xdr:row>
      <xdr:rowOff>123772</xdr:rowOff>
    </xdr:from>
    <xdr:to>
      <xdr:col>29</xdr:col>
      <xdr:colOff>46166</xdr:colOff>
      <xdr:row>10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92126C0-958E-4E5A-87D7-B760AFCB82A7}"/>
            </a:ext>
          </a:extLst>
        </xdr:cNvPr>
        <xdr:cNvSpPr/>
      </xdr:nvSpPr>
      <xdr:spPr>
        <a:xfrm>
          <a:off x="11053430" y="1630051"/>
          <a:ext cx="810381" cy="3383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28</xdr:col>
      <xdr:colOff>242203</xdr:colOff>
      <xdr:row>7</xdr:row>
      <xdr:rowOff>0</xdr:rowOff>
    </xdr:from>
    <xdr:to>
      <xdr:col>28</xdr:col>
      <xdr:colOff>621118</xdr:colOff>
      <xdr:row>8</xdr:row>
      <xdr:rowOff>123772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8E1211A-4B8E-4AF0-864A-FE5F464F1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5633" y="1317994"/>
          <a:ext cx="378915" cy="3120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31755</xdr:colOff>
      <xdr:row>14</xdr:row>
      <xdr:rowOff>42862</xdr:rowOff>
    </xdr:from>
    <xdr:to>
      <xdr:col>32</xdr:col>
      <xdr:colOff>464911</xdr:colOff>
      <xdr:row>45</xdr:row>
      <xdr:rowOff>31750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930A31A-3967-43B8-B28C-7CC340BB3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748030</xdr:colOff>
      <xdr:row>12</xdr:row>
      <xdr:rowOff>147864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86A28AA-2979-49D3-9E59-D5258836C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748030" cy="5288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31</xdr:col>
      <xdr:colOff>0</xdr:colOff>
      <xdr:row>11</xdr:row>
      <xdr:rowOff>121557</xdr:rowOff>
    </xdr:from>
    <xdr:to>
      <xdr:col>32</xdr:col>
      <xdr:colOff>48381</xdr:colOff>
      <xdr:row>13</xdr:row>
      <xdr:rowOff>78921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921DC49-6C75-4BD6-8D91-64750182C580}"/>
            </a:ext>
          </a:extLst>
        </xdr:cNvPr>
        <xdr:cNvSpPr/>
      </xdr:nvSpPr>
      <xdr:spPr>
        <a:xfrm>
          <a:off x="11787188" y="2026557"/>
          <a:ext cx="810381" cy="3383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31</xdr:col>
      <xdr:colOff>242203</xdr:colOff>
      <xdr:row>10</xdr:row>
      <xdr:rowOff>0</xdr:rowOff>
    </xdr:from>
    <xdr:to>
      <xdr:col>31</xdr:col>
      <xdr:colOff>621118</xdr:colOff>
      <xdr:row>11</xdr:row>
      <xdr:rowOff>121557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1AE1AF3-62EE-4D5C-A39D-988B0A508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9391" y="1714500"/>
          <a:ext cx="378915" cy="3120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226225</xdr:colOff>
      <xdr:row>13</xdr:row>
      <xdr:rowOff>90485</xdr:rowOff>
    </xdr:from>
    <xdr:to>
      <xdr:col>30</xdr:col>
      <xdr:colOff>535781</xdr:colOff>
      <xdr:row>46</xdr:row>
      <xdr:rowOff>95249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5C1D144-23C7-407B-8869-39B28460D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748030</xdr:colOff>
      <xdr:row>11</xdr:row>
      <xdr:rowOff>147864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96BD4E7E-7F70-4A4B-8B3A-49C1AE8E83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748030" cy="52886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29</xdr:col>
      <xdr:colOff>0</xdr:colOff>
      <xdr:row>10</xdr:row>
      <xdr:rowOff>121557</xdr:rowOff>
    </xdr:from>
    <xdr:to>
      <xdr:col>30</xdr:col>
      <xdr:colOff>48381</xdr:colOff>
      <xdr:row>12</xdr:row>
      <xdr:rowOff>78921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E832EFB-C933-4039-B289-8E89A3CCB05B}"/>
            </a:ext>
          </a:extLst>
        </xdr:cNvPr>
        <xdr:cNvSpPr/>
      </xdr:nvSpPr>
      <xdr:spPr>
        <a:xfrm>
          <a:off x="12239625" y="2026557"/>
          <a:ext cx="810381" cy="33836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29</xdr:col>
      <xdr:colOff>242203</xdr:colOff>
      <xdr:row>9</xdr:row>
      <xdr:rowOff>0</xdr:rowOff>
    </xdr:from>
    <xdr:to>
      <xdr:col>29</xdr:col>
      <xdr:colOff>621118</xdr:colOff>
      <xdr:row>10</xdr:row>
      <xdr:rowOff>121557</xdr:rowOff>
    </xdr:to>
    <xdr:pic>
      <xdr:nvPicPr>
        <xdr:cNvPr id="5" name="Imagen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2F7196-BAE6-4E6A-968B-E0BC9975D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1828" y="1714500"/>
          <a:ext cx="378915" cy="3120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104775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29F1F4C8-FAED-45EE-9AD5-93D9D4C62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219075</xdr:colOff>
      <xdr:row>2</xdr:row>
      <xdr:rowOff>85725</xdr:rowOff>
    </xdr:from>
    <xdr:to>
      <xdr:col>28</xdr:col>
      <xdr:colOff>0</xdr:colOff>
      <xdr:row>4</xdr:row>
      <xdr:rowOff>142875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1120DAD-E949-494F-9BFB-F6060ED80FB6}"/>
            </a:ext>
          </a:extLst>
        </xdr:cNvPr>
        <xdr:cNvSpPr/>
      </xdr:nvSpPr>
      <xdr:spPr>
        <a:xfrm>
          <a:off x="15420975" y="371475"/>
          <a:ext cx="809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70753</xdr:colOff>
      <xdr:row>0</xdr:row>
      <xdr:rowOff>57150</xdr:rowOff>
    </xdr:from>
    <xdr:to>
      <xdr:col>27</xdr:col>
      <xdr:colOff>448912</xdr:colOff>
      <xdr:row>2</xdr:row>
      <xdr:rowOff>85725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D38B60-8FB1-4CAB-AD41-BB14750FF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7003" y="57150"/>
          <a:ext cx="378159" cy="314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104775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932584D-77E7-452B-9691-C384C95D2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219075</xdr:colOff>
      <xdr:row>2</xdr:row>
      <xdr:rowOff>85725</xdr:rowOff>
    </xdr:from>
    <xdr:to>
      <xdr:col>27</xdr:col>
      <xdr:colOff>0</xdr:colOff>
      <xdr:row>4</xdr:row>
      <xdr:rowOff>142875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C3F74CA-91DE-412D-9232-87EF4C59942A}"/>
            </a:ext>
          </a:extLst>
        </xdr:cNvPr>
        <xdr:cNvSpPr/>
      </xdr:nvSpPr>
      <xdr:spPr>
        <a:xfrm>
          <a:off x="15420975" y="371475"/>
          <a:ext cx="809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26</xdr:col>
      <xdr:colOff>70753</xdr:colOff>
      <xdr:row>0</xdr:row>
      <xdr:rowOff>57150</xdr:rowOff>
    </xdr:from>
    <xdr:to>
      <xdr:col>26</xdr:col>
      <xdr:colOff>448912</xdr:colOff>
      <xdr:row>2</xdr:row>
      <xdr:rowOff>85725</xdr:rowOff>
    </xdr:to>
    <xdr:pic>
      <xdr:nvPicPr>
        <xdr:cNvPr id="6" name="Imagen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43070F-DCBB-468B-A76A-9FFFA4E66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87003" y="57150"/>
          <a:ext cx="378159" cy="314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636C206-6385-4FDA-AE62-1BB4EBEAD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895350</xdr:colOff>
      <xdr:row>2</xdr:row>
      <xdr:rowOff>85725</xdr:rowOff>
    </xdr:from>
    <xdr:to>
      <xdr:col>28</xdr:col>
      <xdr:colOff>85725</xdr:colOff>
      <xdr:row>4</xdr:row>
      <xdr:rowOff>142875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816C80B8-17B5-4B22-AFFD-D71E1F7FE79C}"/>
            </a:ext>
          </a:extLst>
        </xdr:cNvPr>
        <xdr:cNvSpPr/>
      </xdr:nvSpPr>
      <xdr:spPr>
        <a:xfrm>
          <a:off x="21678900" y="409575"/>
          <a:ext cx="800100" cy="381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346978</xdr:colOff>
      <xdr:row>0</xdr:row>
      <xdr:rowOff>57150</xdr:rowOff>
    </xdr:from>
    <xdr:to>
      <xdr:col>27</xdr:col>
      <xdr:colOff>725137</xdr:colOff>
      <xdr:row>2</xdr:row>
      <xdr:rowOff>85725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877339-6F2A-44F9-A274-426AF365C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25878" y="57150"/>
          <a:ext cx="368634" cy="352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5D19EC0-6DBF-4814-85F6-D3F77C71A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409574</xdr:colOff>
      <xdr:row>3</xdr:row>
      <xdr:rowOff>0</xdr:rowOff>
    </xdr:from>
    <xdr:to>
      <xdr:col>26</xdr:col>
      <xdr:colOff>657224</xdr:colOff>
      <xdr:row>4</xdr:row>
      <xdr:rowOff>152400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4DDEF73-8BBC-4089-9F83-FF737F122743}"/>
            </a:ext>
          </a:extLst>
        </xdr:cNvPr>
        <xdr:cNvSpPr/>
      </xdr:nvSpPr>
      <xdr:spPr>
        <a:xfrm>
          <a:off x="16402915" y="493568"/>
          <a:ext cx="966354" cy="3169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25</xdr:col>
      <xdr:colOff>699403</xdr:colOff>
      <xdr:row>0</xdr:row>
      <xdr:rowOff>76200</xdr:rowOff>
    </xdr:from>
    <xdr:to>
      <xdr:col>26</xdr:col>
      <xdr:colOff>353662</xdr:colOff>
      <xdr:row>2</xdr:row>
      <xdr:rowOff>104775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78D698-6779-4F40-B376-A7090BC77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3303" y="76200"/>
          <a:ext cx="368634" cy="3524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AC925FB-BFD9-44A2-9644-019B95A71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27</xdr:col>
      <xdr:colOff>0</xdr:colOff>
      <xdr:row>1</xdr:row>
      <xdr:rowOff>152400</xdr:rowOff>
    </xdr:from>
    <xdr:to>
      <xdr:col>27</xdr:col>
      <xdr:colOff>809625</xdr:colOff>
      <xdr:row>4</xdr:row>
      <xdr:rowOff>9525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40549B2A-2BCB-4CF3-9934-FF6725FC7E2E}"/>
            </a:ext>
          </a:extLst>
        </xdr:cNvPr>
        <xdr:cNvSpPr/>
      </xdr:nvSpPr>
      <xdr:spPr>
        <a:xfrm>
          <a:off x="26536650" y="314325"/>
          <a:ext cx="8096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8" name="Imagen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600DF0-237D-48F7-B356-1D89BA155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8853" y="0"/>
          <a:ext cx="378159" cy="3143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79052DA-3285-4B41-8C13-3CD46F203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0</xdr:colOff>
      <xdr:row>1</xdr:row>
      <xdr:rowOff>152400</xdr:rowOff>
    </xdr:from>
    <xdr:to>
      <xdr:col>26</xdr:col>
      <xdr:colOff>809625</xdr:colOff>
      <xdr:row>4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FB8EDA9-11C9-41B8-A778-C31FFAE861E5}"/>
            </a:ext>
          </a:extLst>
        </xdr:cNvPr>
        <xdr:cNvSpPr/>
      </xdr:nvSpPr>
      <xdr:spPr>
        <a:xfrm>
          <a:off x="21536025" y="314325"/>
          <a:ext cx="71437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26</xdr:col>
      <xdr:colOff>242203</xdr:colOff>
      <xdr:row>0</xdr:row>
      <xdr:rowOff>0</xdr:rowOff>
    </xdr:from>
    <xdr:to>
      <xdr:col>26</xdr:col>
      <xdr:colOff>620362</xdr:colOff>
      <xdr:row>1</xdr:row>
      <xdr:rowOff>152400</xdr:rowOff>
    </xdr:to>
    <xdr:pic>
      <xdr:nvPicPr>
        <xdr:cNvPr id="5" name="Imagen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1F73D8-18D8-474A-9907-6D21493FC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8228" y="0"/>
          <a:ext cx="378159" cy="314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F81F1ABF-1565-450D-8AAF-2B729CB5B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26</xdr:col>
      <xdr:colOff>514351</xdr:colOff>
      <xdr:row>1</xdr:row>
      <xdr:rowOff>152400</xdr:rowOff>
    </xdr:from>
    <xdr:to>
      <xdr:col>28</xdr:col>
      <xdr:colOff>1</xdr:colOff>
      <xdr:row>4</xdr:row>
      <xdr:rowOff>9525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75E3E83-56E7-4668-8C18-F801BEBFFD7F}"/>
            </a:ext>
          </a:extLst>
        </xdr:cNvPr>
        <xdr:cNvSpPr/>
      </xdr:nvSpPr>
      <xdr:spPr>
        <a:xfrm>
          <a:off x="20221576" y="314325"/>
          <a:ext cx="8001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27</xdr:col>
      <xdr:colOff>242203</xdr:colOff>
      <xdr:row>0</xdr:row>
      <xdr:rowOff>0</xdr:rowOff>
    </xdr:from>
    <xdr:to>
      <xdr:col>27</xdr:col>
      <xdr:colOff>620362</xdr:colOff>
      <xdr:row>1</xdr:row>
      <xdr:rowOff>152400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06D0C3-06A3-4523-B494-2FBC921AB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6653" y="0"/>
          <a:ext cx="378159" cy="3143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748030</xdr:colOff>
      <xdr:row>3</xdr:row>
      <xdr:rowOff>47625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7E0B866-4D09-4A42-8C14-10E0B26F8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748030" cy="5334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25</xdr:col>
      <xdr:colOff>514351</xdr:colOff>
      <xdr:row>1</xdr:row>
      <xdr:rowOff>152400</xdr:rowOff>
    </xdr:from>
    <xdr:to>
      <xdr:col>27</xdr:col>
      <xdr:colOff>1</xdr:colOff>
      <xdr:row>4</xdr:row>
      <xdr:rowOff>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61E4246-9EEF-447F-8C3F-BC5C6CE08CE6}"/>
            </a:ext>
          </a:extLst>
        </xdr:cNvPr>
        <xdr:cNvSpPr/>
      </xdr:nvSpPr>
      <xdr:spPr>
        <a:xfrm>
          <a:off x="20221576" y="314325"/>
          <a:ext cx="8001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7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Verdana" panose="020B0604030504040204" pitchFamily="34" charset="0"/>
              <a:cs typeface="Arial" panose="020B0604020202020204" pitchFamily="34" charset="0"/>
            </a:rPr>
            <a:t>↑ </a:t>
          </a:r>
          <a:r>
            <a:rPr lang="es-CO" sz="7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Click para ir al indice</a:t>
          </a:r>
          <a:endParaRPr lang="es-CO" sz="700" b="1">
            <a:solidFill>
              <a:sysClr val="windowText" lastClr="000000"/>
            </a:solidFill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  <xdr:twoCellAnchor>
    <xdr:from>
      <xdr:col>26</xdr:col>
      <xdr:colOff>242203</xdr:colOff>
      <xdr:row>0</xdr:row>
      <xdr:rowOff>0</xdr:rowOff>
    </xdr:from>
    <xdr:to>
      <xdr:col>26</xdr:col>
      <xdr:colOff>620362</xdr:colOff>
      <xdr:row>1</xdr:row>
      <xdr:rowOff>152400</xdr:rowOff>
    </xdr:to>
    <xdr:pic>
      <xdr:nvPicPr>
        <xdr:cNvPr id="4" name="Imagen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3E532E-ACFB-40B1-8654-862275607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artisticGlass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06653" y="0"/>
          <a:ext cx="378159" cy="314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AD4BC-4CDB-4304-870F-8B76AE14DC9E}">
  <dimension ref="A1:Y28"/>
  <sheetViews>
    <sheetView showGridLines="0" tabSelected="1" zoomScale="150" zoomScaleNormal="150" workbookViewId="0">
      <pane ySplit="5" topLeftCell="A6" activePane="bottomLeft" state="frozen"/>
      <selection pane="bottomLeft" activeCell="A8" sqref="A8"/>
    </sheetView>
  </sheetViews>
  <sheetFormatPr baseColWidth="10" defaultColWidth="0" defaultRowHeight="11.25" zeroHeight="1" x14ac:dyDescent="0.2"/>
  <cols>
    <col min="1" max="1" width="94.42578125" style="68" bestFit="1" customWidth="1"/>
    <col min="2" max="25" width="0" style="68" hidden="1" customWidth="1"/>
    <col min="26" max="16384" width="11.42578125" style="68" hidden="1"/>
  </cols>
  <sheetData>
    <row r="1" spans="1:25" x14ac:dyDescent="0.2"/>
    <row r="2" spans="1:25" x14ac:dyDescent="0.2"/>
    <row r="3" spans="1:25" x14ac:dyDescent="0.2"/>
    <row r="4" spans="1:25" x14ac:dyDescent="0.2">
      <c r="A4" s="101"/>
    </row>
    <row r="5" spans="1:25" x14ac:dyDescent="0.2">
      <c r="A5" s="104" t="s">
        <v>368</v>
      </c>
    </row>
    <row r="6" spans="1:25" x14ac:dyDescent="0.2">
      <c r="A6" s="101"/>
    </row>
    <row r="7" spans="1:25" x14ac:dyDescent="0.2">
      <c r="A7" s="99" t="s">
        <v>340</v>
      </c>
    </row>
    <row r="8" spans="1:25" x14ac:dyDescent="0.2">
      <c r="A8" s="86" t="s">
        <v>349</v>
      </c>
      <c r="B8" s="87"/>
      <c r="C8" s="87"/>
      <c r="D8" s="87"/>
      <c r="E8" s="87"/>
      <c r="F8" s="87"/>
      <c r="G8" s="87"/>
      <c r="H8" s="87"/>
      <c r="I8" s="87"/>
      <c r="J8" s="87"/>
      <c r="K8" s="87"/>
    </row>
    <row r="9" spans="1:25" x14ac:dyDescent="0.2">
      <c r="A9" s="86" t="s">
        <v>350</v>
      </c>
    </row>
    <row r="10" spans="1:25" x14ac:dyDescent="0.2">
      <c r="A10" s="86" t="s">
        <v>351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</row>
    <row r="11" spans="1:25" x14ac:dyDescent="0.2">
      <c r="A11" s="86" t="s">
        <v>352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</row>
    <row r="12" spans="1:25" x14ac:dyDescent="0.2">
      <c r="A12" s="98" t="s">
        <v>353</v>
      </c>
    </row>
    <row r="13" spans="1:25" x14ac:dyDescent="0.2">
      <c r="A13" s="86" t="s">
        <v>354</v>
      </c>
    </row>
    <row r="14" spans="1:25" x14ac:dyDescent="0.2">
      <c r="A14" s="112" t="s">
        <v>366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</row>
    <row r="15" spans="1:25" ht="10.5" customHeight="1" x14ac:dyDescent="0.2">
      <c r="A15" s="86" t="s">
        <v>360</v>
      </c>
    </row>
    <row r="16" spans="1:25" x14ac:dyDescent="0.2">
      <c r="A16" s="112" t="s">
        <v>362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</row>
    <row r="17" spans="1:25" x14ac:dyDescent="0.2">
      <c r="A17" s="86" t="s">
        <v>361</v>
      </c>
    </row>
    <row r="18" spans="1:25" x14ac:dyDescent="0.2">
      <c r="A18" s="112" t="s">
        <v>363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</row>
    <row r="19" spans="1:25" x14ac:dyDescent="0.2">
      <c r="A19" s="86" t="s">
        <v>364</v>
      </c>
    </row>
    <row r="20" spans="1:25" x14ac:dyDescent="0.2">
      <c r="A20" s="112" t="s">
        <v>367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</row>
    <row r="21" spans="1:25" x14ac:dyDescent="0.2">
      <c r="A21" s="102" t="s">
        <v>365</v>
      </c>
    </row>
    <row r="22" spans="1:25" x14ac:dyDescent="0.2"/>
    <row r="23" spans="1:25" x14ac:dyDescent="0.2">
      <c r="A23" s="99" t="s">
        <v>341</v>
      </c>
    </row>
    <row r="24" spans="1:25" x14ac:dyDescent="0.2">
      <c r="A24" s="103" t="s">
        <v>339</v>
      </c>
    </row>
    <row r="25" spans="1:25" x14ac:dyDescent="0.2">
      <c r="A25" s="103" t="s">
        <v>342</v>
      </c>
    </row>
    <row r="26" spans="1:25" x14ac:dyDescent="0.2">
      <c r="A26" s="103" t="s">
        <v>347</v>
      </c>
    </row>
    <row r="27" spans="1:25" x14ac:dyDescent="0.2">
      <c r="A27" s="103" t="s">
        <v>348</v>
      </c>
    </row>
    <row r="28" spans="1:25" x14ac:dyDescent="0.2"/>
  </sheetData>
  <mergeCells count="4">
    <mergeCell ref="A18:Y18"/>
    <mergeCell ref="A16:Y16"/>
    <mergeCell ref="A20:Y20"/>
    <mergeCell ref="A14:Y14"/>
  </mergeCells>
  <hyperlinks>
    <hyperlink ref="A8" location="'CUADROS 1A'!A1" display="Cuadro No. 1A. Aforo Ingresos del Presupuesto General de la Nación-PGN " xr:uid="{88C98D32-1BF6-4EC0-82BB-04C23DB263C9}"/>
    <hyperlink ref="A9" location="'CUADRO 1B'!A1" display="Cuadro No. 1B. Recaudo Ingresos del Presupuesto General de la Nación-PGN" xr:uid="{1E87306B-3786-4FDA-8D87-93A01438B5C7}"/>
    <hyperlink ref="A10:Y10" location="'CUADROS 4 Y 5'!A1" display="Cuadro No. 4. Aforo Ingresos Corrientes de la Nación" xr:uid="{04DC7AD0-941F-425E-A702-28FD47C4DC84}"/>
    <hyperlink ref="A11" location="'CUADRO 2B'!A1" display="Cuadro No. 2B. Recaudo Ingresos Corrientes de la Nación" xr:uid="{F0AEF72A-E656-4DF9-9C50-104B206B8D8E}"/>
    <hyperlink ref="A12" location="'CUADRO 3A'!A1" display="Cuadro No. 3A. Aforo Recursos de Capital de la Nación" xr:uid="{336057BF-8891-4389-B954-243CDA6CB662}"/>
    <hyperlink ref="A13" location="'CUADRO 3B'!A1" display="Cuadro No. 3B. Recaudo Recursos de Capital de la Nación" xr:uid="{A8165766-30BC-4595-BB4B-BFADF015803D}"/>
    <hyperlink ref="A16:Y16" location="'CUADRO 5A'!A1" display="Cuadro No. 5A. Aforo Contribuciones Parafiscales de la Nación" xr:uid="{31DBAA80-BBDA-40DD-8189-DDE5021C7710}"/>
    <hyperlink ref="A17" location="'CUADRO 5B'!A1" display="Cuadro No. 5B. Recaudo Contribuciones Parafiscales de la Nación" xr:uid="{78A5AA8F-956B-4A9A-8D05-9E19290ADE71}"/>
    <hyperlink ref="A19" location="'CUADRO 6B'!A1" display="Cuadro No. 6B. Recaudo Ingresos de los Establecimientos Púbicos" xr:uid="{C479C805-B73E-49BC-B72D-10C4A2566C28}"/>
    <hyperlink ref="A20:Y20" location="'CUADRO 7A'!A1" display="Cuadro No. 7A. Detalle de la composición de los ingresos del Presupuesto General de la Nación (Aforo)" xr:uid="{AB889BD5-9AE8-497E-AC09-6683BC3A1FA8}"/>
    <hyperlink ref="A21" location="'CUADRO 7B'!A1" display="Cuadro No. 7B. Detalle de la composición de los ingresos del Presupuesto General de la Nación (Recaudo)" xr:uid="{E451052A-6357-465F-A2C6-20C000D826D3}"/>
    <hyperlink ref="A24" location="'GRAFICO 1'!A1" display="Gráfico No. 1. Aforo Ingresos del PGN" xr:uid="{22E750BC-0E9F-42AD-A485-0A2238188D28}"/>
    <hyperlink ref="A25" location="'GRAFICO 2'!A1" display="Gráfico No. 2. Recaudo Ingresos del PGN" xr:uid="{3737E69F-CF60-4456-A8B7-0B41C3A34F21}"/>
    <hyperlink ref="A26" location="'GRAFICO 3'!A1" display="Gráfico No. 3. Aforo Ingresos de la Nación" xr:uid="{6EC47AE0-9D01-4C78-B07D-37DA46AD4E3B}"/>
    <hyperlink ref="A27" location="'GRAFICO 4'!A1" display="Gráfico No. 4. Recaudo Ingresos de la Nación" xr:uid="{A918B382-BD9D-46B7-A667-04762CB463EA}"/>
    <hyperlink ref="A10" location="'CUADRO 2A'!A1" display="Cuadro No. 2A. Aforo Ingresos Corrientes de la Nación" xr:uid="{1E21026A-1013-460C-AAA6-168F0B204951}"/>
    <hyperlink ref="A14:Y14" location="'CUADRO 4A'!A1" display="Cuadro No. 4A. Aforo Fondos Especiales de la Nación" xr:uid="{2A712821-6954-4945-996F-07F307913F17}"/>
    <hyperlink ref="A15" location="'CUADRO 4B'!A1" display="Cuadro No. 4B. Recaudo Fondos Especiales de la Nación" xr:uid="{928D5F05-8FFD-4E9F-A108-81F0AB9A4A0D}"/>
    <hyperlink ref="A18:Y18" location="'CUADRO 6A'!A1" display="Cuadro No. 6A. Aforo Ingresos de los Establecimientos Púbicos" xr:uid="{0DA80BA9-7437-46F7-BA59-20B18BBDF01F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15BAF-2850-43A4-8746-8E9428750C4F}">
  <sheetPr>
    <pageSetUpPr fitToPage="1"/>
  </sheetPr>
  <dimension ref="A1:AB12"/>
  <sheetViews>
    <sheetView showGridLines="0" zoomScaleNormal="100" workbookViewId="0">
      <pane xSplit="2" ySplit="7" topLeftCell="S8" activePane="bottomRight" state="frozen"/>
      <selection pane="topRight" activeCell="C1" sqref="C1"/>
      <selection pane="bottomLeft" activeCell="A5" sqref="A5"/>
      <selection pane="bottomRight" activeCell="Z19" sqref="Z19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12" width="9" style="4" bestFit="1" customWidth="1"/>
    <col min="13" max="13" width="9.85546875" style="4" bestFit="1" customWidth="1"/>
    <col min="14" max="15" width="9" style="4" bestFit="1" customWidth="1"/>
    <col min="16" max="27" width="9.85546875" style="4" bestFit="1" customWidth="1"/>
    <col min="28" max="28" width="9.85546875" style="4" customWidth="1"/>
    <col min="29" max="16384" width="11.42578125" style="4"/>
  </cols>
  <sheetData>
    <row r="1" spans="1:28" s="46" customFormat="1" ht="12.75" x14ac:dyDescent="0.2">
      <c r="A1" s="68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s="46" customFormat="1" ht="12.75" x14ac:dyDescent="0.2">
      <c r="A5" s="68"/>
      <c r="B5" s="83" t="s">
        <v>362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8" s="46" customFormat="1" ht="12" thickBot="1" x14ac:dyDescent="0.25">
      <c r="A6" s="68"/>
      <c r="B6" s="114" t="s">
        <v>265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373</v>
      </c>
    </row>
    <row r="8" spans="1:28" x14ac:dyDescent="0.2">
      <c r="B8" s="61" t="s">
        <v>147</v>
      </c>
      <c r="C8" s="58">
        <f>+'CUADRO 7A'!C55</f>
        <v>759546.6</v>
      </c>
      <c r="D8" s="58">
        <f>+'CUADRO 7A'!D55</f>
        <v>1045576.03947</v>
      </c>
      <c r="E8" s="58">
        <f>+'CUADRO 7A'!E55</f>
        <v>373450.92561799998</v>
      </c>
      <c r="F8" s="58">
        <f>+'CUADRO 7A'!F55</f>
        <v>823494.08327800001</v>
      </c>
      <c r="G8" s="58">
        <f>+'CUADRO 7A'!G55</f>
        <v>483260.26016300003</v>
      </c>
      <c r="H8" s="58">
        <f>+'CUADRO 7A'!H55</f>
        <v>539100.63289200002</v>
      </c>
      <c r="I8" s="58">
        <f>+'CUADRO 7A'!I55</f>
        <v>598934.33150099998</v>
      </c>
      <c r="J8" s="58">
        <f>+'CUADRO 7A'!J55</f>
        <v>623102.52567400003</v>
      </c>
      <c r="K8" s="58">
        <f>+'CUADRO 7A'!K55</f>
        <v>731759.42080099997</v>
      </c>
      <c r="L8" s="58">
        <f>+'CUADRO 7A'!L55</f>
        <v>834992.88855899998</v>
      </c>
      <c r="M8" s="58">
        <f>+'CUADRO 7A'!M55</f>
        <v>1151181.4952980001</v>
      </c>
      <c r="N8" s="58">
        <f>+'CUADRO 7A'!N55</f>
        <v>897435.18404600001</v>
      </c>
      <c r="O8" s="58">
        <f>+'CUADRO 7A'!O55</f>
        <v>1034331.2271050001</v>
      </c>
      <c r="P8" s="58">
        <f>+'CUADRO 7A'!P55</f>
        <v>1186443.7245829999</v>
      </c>
      <c r="Q8" s="58">
        <f>+'CUADRO 7A'!Q55</f>
        <v>1272072.4217320001</v>
      </c>
      <c r="R8" s="58">
        <f>+'CUADRO 7A'!R55</f>
        <v>1356187.459056</v>
      </c>
      <c r="S8" s="58">
        <f>+'CUADRO 7A'!S55</f>
        <v>1539218.8326709999</v>
      </c>
      <c r="T8" s="58">
        <f>+'CUADRO 7A'!T55</f>
        <v>1638511.2205330001</v>
      </c>
      <c r="U8" s="58">
        <f>+'CUADRO 7A'!U55</f>
        <v>1906445.6798650001</v>
      </c>
      <c r="V8" s="58">
        <f>+'CUADRO 7A'!V55</f>
        <v>2058406</v>
      </c>
      <c r="W8" s="58">
        <f>+'CUADRO 7A'!W55</f>
        <v>2223570.1315859999</v>
      </c>
      <c r="X8" s="58">
        <f>+'CUADRO 7A'!X55</f>
        <v>2399825.4051609999</v>
      </c>
      <c r="Y8" s="58">
        <f>+'CUADRO 7A'!Y55</f>
        <v>2425227.0360300001</v>
      </c>
      <c r="Z8" s="58">
        <f>+'CUADRO 7A'!Z55</f>
        <v>2622382.3750760001</v>
      </c>
      <c r="AA8" s="58">
        <f>+'CUADRO 7A'!AA55</f>
        <v>3023500.6040739999</v>
      </c>
      <c r="AB8" s="58">
        <f>+'CUADRO 7A'!AB55</f>
        <v>3941689.8533089999</v>
      </c>
    </row>
    <row r="9" spans="1:28" x14ac:dyDescent="0.2">
      <c r="B9" s="61" t="s">
        <v>148</v>
      </c>
      <c r="C9" s="58">
        <f>+'CUADRO 7A'!C56</f>
        <v>0</v>
      </c>
      <c r="D9" s="58">
        <f>+'CUADRO 7A'!D56</f>
        <v>0</v>
      </c>
      <c r="E9" s="58">
        <f>+'CUADRO 7A'!E56</f>
        <v>0</v>
      </c>
      <c r="F9" s="58">
        <f>+'CUADRO 7A'!F56</f>
        <v>0</v>
      </c>
      <c r="G9" s="58">
        <f>+'CUADRO 7A'!G56</f>
        <v>0</v>
      </c>
      <c r="H9" s="58">
        <f>+'CUADRO 7A'!H56</f>
        <v>0</v>
      </c>
      <c r="I9" s="58">
        <f>+'CUADRO 7A'!I56</f>
        <v>0</v>
      </c>
      <c r="J9" s="58">
        <f>+'CUADRO 7A'!J56</f>
        <v>0</v>
      </c>
      <c r="K9" s="58">
        <f>+'CUADRO 7A'!K56</f>
        <v>0</v>
      </c>
      <c r="L9" s="58">
        <f>+'CUADRO 7A'!L56</f>
        <v>0</v>
      </c>
      <c r="M9" s="58">
        <f>+'CUADRO 7A'!M56</f>
        <v>0</v>
      </c>
      <c r="N9" s="58">
        <f>+'CUADRO 7A'!N56</f>
        <v>0</v>
      </c>
      <c r="O9" s="58">
        <f>+'CUADRO 7A'!O56</f>
        <v>10000</v>
      </c>
      <c r="P9" s="58">
        <f>+'CUADRO 7A'!P56</f>
        <v>20000</v>
      </c>
      <c r="Q9" s="58">
        <f>+'CUADRO 7A'!Q56</f>
        <v>9000</v>
      </c>
      <c r="R9" s="58">
        <f>+'CUADRO 7A'!R56</f>
        <v>12000</v>
      </c>
      <c r="S9" s="58">
        <f>+'CUADRO 7A'!S56</f>
        <v>20000</v>
      </c>
      <c r="T9" s="58">
        <f>+'CUADRO 7A'!T56</f>
        <v>21800</v>
      </c>
      <c r="U9" s="58">
        <f>+'CUADRO 7A'!U56</f>
        <v>27300</v>
      </c>
      <c r="V9" s="58">
        <f>+'CUADRO 7A'!V56</f>
        <v>26978</v>
      </c>
      <c r="W9" s="58">
        <f>+'CUADRO 7A'!W56</f>
        <v>15698.666605</v>
      </c>
      <c r="X9" s="58">
        <f>+'CUADRO 7A'!X56</f>
        <v>16237.431202</v>
      </c>
      <c r="Y9" s="58">
        <f>+'CUADRO 7A'!Y56</f>
        <v>9677.9407910000009</v>
      </c>
      <c r="Z9" s="58">
        <f>+'CUADRO 7A'!Z56</f>
        <v>85000</v>
      </c>
      <c r="AA9" s="58">
        <f>+'CUADRO 7A'!AA56</f>
        <v>83544.483800000002</v>
      </c>
      <c r="AB9" s="58">
        <f>+'CUADRO 7A'!AB56</f>
        <v>90000</v>
      </c>
    </row>
    <row r="10" spans="1:28" x14ac:dyDescent="0.2">
      <c r="B10" s="67" t="s">
        <v>355</v>
      </c>
      <c r="C10" s="53">
        <f>SUM(C8:C9)</f>
        <v>759546.6</v>
      </c>
      <c r="D10" s="53">
        <f t="shared" ref="D10:AA10" si="0">SUM(D8:D9)</f>
        <v>1045576.03947</v>
      </c>
      <c r="E10" s="53">
        <f t="shared" si="0"/>
        <v>373450.92561799998</v>
      </c>
      <c r="F10" s="53">
        <f t="shared" si="0"/>
        <v>823494.08327800001</v>
      </c>
      <c r="G10" s="53">
        <f t="shared" si="0"/>
        <v>483260.26016300003</v>
      </c>
      <c r="H10" s="53">
        <f t="shared" si="0"/>
        <v>539100.63289200002</v>
      </c>
      <c r="I10" s="53">
        <f t="shared" si="0"/>
        <v>598934.33150099998</v>
      </c>
      <c r="J10" s="53">
        <f t="shared" si="0"/>
        <v>623102.52567400003</v>
      </c>
      <c r="K10" s="53">
        <f t="shared" si="0"/>
        <v>731759.42080099997</v>
      </c>
      <c r="L10" s="53">
        <f t="shared" si="0"/>
        <v>834992.88855899998</v>
      </c>
      <c r="M10" s="53">
        <f t="shared" si="0"/>
        <v>1151181.4952980001</v>
      </c>
      <c r="N10" s="53">
        <f t="shared" si="0"/>
        <v>897435.18404600001</v>
      </c>
      <c r="O10" s="53">
        <f t="shared" si="0"/>
        <v>1044331.2271050001</v>
      </c>
      <c r="P10" s="53">
        <f t="shared" si="0"/>
        <v>1206443.7245829999</v>
      </c>
      <c r="Q10" s="53">
        <f t="shared" si="0"/>
        <v>1281072.4217320001</v>
      </c>
      <c r="R10" s="53">
        <f t="shared" si="0"/>
        <v>1368187.459056</v>
      </c>
      <c r="S10" s="53">
        <f t="shared" si="0"/>
        <v>1559218.8326709999</v>
      </c>
      <c r="T10" s="53">
        <f t="shared" si="0"/>
        <v>1660311.2205330001</v>
      </c>
      <c r="U10" s="53">
        <f t="shared" si="0"/>
        <v>1933745.6798650001</v>
      </c>
      <c r="V10" s="53">
        <f t="shared" si="0"/>
        <v>2085384</v>
      </c>
      <c r="W10" s="53">
        <f t="shared" si="0"/>
        <v>2239268.7981909998</v>
      </c>
      <c r="X10" s="53">
        <f t="shared" si="0"/>
        <v>2416062.8363629999</v>
      </c>
      <c r="Y10" s="53">
        <f t="shared" si="0"/>
        <v>2434904.9768210002</v>
      </c>
      <c r="Z10" s="53">
        <f t="shared" si="0"/>
        <v>2707382.3750760001</v>
      </c>
      <c r="AA10" s="53">
        <f t="shared" si="0"/>
        <v>3107045.087874</v>
      </c>
      <c r="AB10" s="53">
        <f t="shared" ref="AB10" si="1">SUM(AB8:AB9)</f>
        <v>4031689.8533089999</v>
      </c>
    </row>
    <row r="11" spans="1:28" x14ac:dyDescent="0.2">
      <c r="B11" s="4" t="str">
        <f>+'CUADROS 1A'!B19</f>
        <v>Fuente: Ministerio de Hacienda y Crédito Público.  Ejecución de ingresos y gastos de las entidades del Presupuesto General de la Nación.</v>
      </c>
    </row>
    <row r="12" spans="1:28" x14ac:dyDescent="0.2">
      <c r="B12" s="4" t="str">
        <f>+'CUADRO 3A'!B21</f>
        <v>Nota 1/: Información a enero de 2025.</v>
      </c>
    </row>
  </sheetData>
  <mergeCells count="2">
    <mergeCell ref="B6:Z6"/>
    <mergeCell ref="B1:Z1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36775-B517-4540-A578-BFE2B330A81B}">
  <sheetPr>
    <pageSetUpPr fitToPage="1"/>
  </sheetPr>
  <dimension ref="A1:AA12"/>
  <sheetViews>
    <sheetView showGridLines="0" zoomScaleNormal="100" workbookViewId="0">
      <pane xSplit="2" ySplit="7" topLeftCell="Q8" activePane="bottomRight" state="frozen"/>
      <selection pane="topRight" activeCell="C1" sqref="C1"/>
      <selection pane="bottomLeft" activeCell="A8" sqref="A8"/>
      <selection pane="bottomRight" activeCell="Q8" sqref="Q8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12" width="9" style="4" bestFit="1" customWidth="1"/>
    <col min="13" max="13" width="9.85546875" style="4" bestFit="1" customWidth="1"/>
    <col min="14" max="15" width="9" style="4" bestFit="1" customWidth="1"/>
    <col min="16" max="27" width="9.85546875" style="4" bestFit="1" customWidth="1"/>
    <col min="28" max="16384" width="11.42578125" style="4"/>
  </cols>
  <sheetData>
    <row r="1" spans="1:27" s="46" customFormat="1" ht="12.75" x14ac:dyDescent="0.2">
      <c r="A1" s="68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7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7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7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7" ht="12.75" x14ac:dyDescent="0.2">
      <c r="B5" s="48" t="s">
        <v>361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6"/>
    </row>
    <row r="6" spans="1:27" ht="15" thickBot="1" x14ac:dyDescent="0.25">
      <c r="B6" s="62" t="s">
        <v>265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46"/>
    </row>
    <row r="7" spans="1:27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 t="s">
        <v>334</v>
      </c>
    </row>
    <row r="8" spans="1:27" x14ac:dyDescent="0.2">
      <c r="B8" s="61" t="s">
        <v>147</v>
      </c>
      <c r="C8" s="58">
        <f>+'CUADRO 7B'!C55</f>
        <v>0</v>
      </c>
      <c r="D8" s="58">
        <f>+'CUADRO 7B'!D55</f>
        <v>0</v>
      </c>
      <c r="E8" s="58">
        <f>+'CUADRO 7B'!E55</f>
        <v>655372.972802</v>
      </c>
      <c r="F8" s="58">
        <f>+'CUADRO 7B'!F55</f>
        <v>0</v>
      </c>
      <c r="G8" s="58">
        <f>+'CUADRO 7B'!G55</f>
        <v>0</v>
      </c>
      <c r="H8" s="58">
        <f>+'CUADRO 7B'!H55</f>
        <v>0</v>
      </c>
      <c r="I8" s="58">
        <f>+'CUADRO 7B'!I55</f>
        <v>0</v>
      </c>
      <c r="J8" s="58">
        <f>+'CUADRO 7B'!J55</f>
        <v>625690.60974500002</v>
      </c>
      <c r="K8" s="58">
        <f>+'CUADRO 7B'!K55</f>
        <v>642515.94736700004</v>
      </c>
      <c r="L8" s="58">
        <f>+'CUADRO 7B'!L55</f>
        <v>210374.142356</v>
      </c>
      <c r="M8" s="58">
        <f>+'CUADRO 7B'!M55</f>
        <v>0</v>
      </c>
      <c r="N8" s="58">
        <f>+'CUADRO 7B'!N55</f>
        <v>1067811.0415620001</v>
      </c>
      <c r="O8" s="58">
        <f>+'CUADRO 7B'!O55</f>
        <v>624379.16955500003</v>
      </c>
      <c r="P8" s="58">
        <f>+'CUADRO 7B'!P55</f>
        <v>1757534.8420549999</v>
      </c>
      <c r="Q8" s="58">
        <f>+'CUADRO 7B'!Q55</f>
        <v>1981398.1364269999</v>
      </c>
      <c r="R8" s="58">
        <f>+'CUADRO 7B'!R55</f>
        <v>1404533.65329</v>
      </c>
      <c r="S8" s="58">
        <f>+'CUADRO 7B'!S55</f>
        <v>1615892.8248252701</v>
      </c>
      <c r="T8" s="58">
        <f>+'CUADRO 7B'!T55</f>
        <v>1732742.53794881</v>
      </c>
      <c r="U8" s="58">
        <f>+'CUADRO 7B'!U55</f>
        <v>1972293.27288133</v>
      </c>
      <c r="V8" s="58">
        <f>+'CUADRO 7B'!V55</f>
        <v>2077855.1226985902</v>
      </c>
      <c r="W8" s="58">
        <f>+'CUADRO 7B'!W55</f>
        <v>2170303.4004022898</v>
      </c>
      <c r="X8" s="58">
        <f>+'CUADRO 7B'!X55</f>
        <v>2280984.40510512</v>
      </c>
      <c r="Y8" s="58">
        <f>+'CUADRO 7B'!Y55</f>
        <v>2612061.6106303199</v>
      </c>
      <c r="Z8" s="58">
        <f>+'CUADRO 7B'!Z55</f>
        <v>2473070.60174433</v>
      </c>
      <c r="AA8" s="58">
        <f>+'CUADRO 7B'!AA55</f>
        <v>3475258.9892982701</v>
      </c>
    </row>
    <row r="9" spans="1:27" x14ac:dyDescent="0.2">
      <c r="B9" s="61" t="s">
        <v>148</v>
      </c>
      <c r="C9" s="58">
        <f>+'CUADRO 7B'!C56</f>
        <v>0</v>
      </c>
      <c r="D9" s="58">
        <f>+'CUADRO 7B'!D56</f>
        <v>0</v>
      </c>
      <c r="E9" s="58">
        <f>+'CUADRO 7B'!E56</f>
        <v>0</v>
      </c>
      <c r="F9" s="58">
        <f>+'CUADRO 7B'!F56</f>
        <v>0</v>
      </c>
      <c r="G9" s="58">
        <f>+'CUADRO 7B'!G56</f>
        <v>0</v>
      </c>
      <c r="H9" s="58">
        <f>+'CUADRO 7B'!H56</f>
        <v>0</v>
      </c>
      <c r="I9" s="58">
        <f>+'CUADRO 7B'!I56</f>
        <v>0</v>
      </c>
      <c r="J9" s="58">
        <f>+'CUADRO 7B'!J56</f>
        <v>0</v>
      </c>
      <c r="K9" s="58">
        <f>+'CUADRO 7B'!K56</f>
        <v>0</v>
      </c>
      <c r="L9" s="58">
        <f>+'CUADRO 7B'!L56</f>
        <v>0</v>
      </c>
      <c r="M9" s="58">
        <f>+'CUADRO 7B'!M56</f>
        <v>0</v>
      </c>
      <c r="N9" s="58">
        <f>+'CUADRO 7B'!N56</f>
        <v>0</v>
      </c>
      <c r="O9" s="58">
        <f>+'CUADRO 7B'!O56</f>
        <v>10475.690231</v>
      </c>
      <c r="P9" s="58">
        <f>+'CUADRO 7B'!P56</f>
        <v>13981.202534</v>
      </c>
      <c r="Q9" s="58">
        <f>+'CUADRO 7B'!Q56</f>
        <v>13184.608243000001</v>
      </c>
      <c r="R9" s="58">
        <f>+'CUADRO 7B'!R56</f>
        <v>18473.431403999999</v>
      </c>
      <c r="S9" s="58">
        <f>+'CUADRO 7B'!S56</f>
        <v>17437.888911999999</v>
      </c>
      <c r="T9" s="58">
        <f>+'CUADRO 7B'!T56</f>
        <v>22210.247510000001</v>
      </c>
      <c r="U9" s="58">
        <f>+'CUADRO 7B'!U56</f>
        <v>19246.121173</v>
      </c>
      <c r="V9" s="58">
        <f>+'CUADRO 7B'!V56</f>
        <v>28079.21524207</v>
      </c>
      <c r="W9" s="58">
        <f>+'CUADRO 7B'!W56</f>
        <v>6768.3351206300003</v>
      </c>
      <c r="X9" s="58">
        <f>+'CUADRO 7B'!X56</f>
        <v>5875.3527050000002</v>
      </c>
      <c r="Y9" s="58">
        <f>+'CUADRO 7B'!Y56</f>
        <v>61727.463444410001</v>
      </c>
      <c r="Z9" s="58">
        <f>+'CUADRO 7B'!Z56</f>
        <v>83276.515468390004</v>
      </c>
      <c r="AA9" s="58">
        <f>+'CUADRO 7B'!AA56</f>
        <v>91649.879774000001</v>
      </c>
    </row>
    <row r="10" spans="1:27" x14ac:dyDescent="0.2">
      <c r="B10" s="67" t="s">
        <v>356</v>
      </c>
      <c r="C10" s="53">
        <f>SUM(C8:C9)</f>
        <v>0</v>
      </c>
      <c r="D10" s="53">
        <f t="shared" ref="D10:AA10" si="0">SUM(D8:D9)</f>
        <v>0</v>
      </c>
      <c r="E10" s="53">
        <f t="shared" si="0"/>
        <v>655372.972802</v>
      </c>
      <c r="F10" s="53">
        <f t="shared" si="0"/>
        <v>0</v>
      </c>
      <c r="G10" s="53">
        <f t="shared" si="0"/>
        <v>0</v>
      </c>
      <c r="H10" s="53">
        <f t="shared" si="0"/>
        <v>0</v>
      </c>
      <c r="I10" s="53">
        <f t="shared" si="0"/>
        <v>0</v>
      </c>
      <c r="J10" s="53">
        <f t="shared" si="0"/>
        <v>625690.60974500002</v>
      </c>
      <c r="K10" s="53">
        <f t="shared" si="0"/>
        <v>642515.94736700004</v>
      </c>
      <c r="L10" s="53">
        <f t="shared" si="0"/>
        <v>210374.142356</v>
      </c>
      <c r="M10" s="53">
        <f t="shared" si="0"/>
        <v>0</v>
      </c>
      <c r="N10" s="53">
        <f t="shared" si="0"/>
        <v>1067811.0415620001</v>
      </c>
      <c r="O10" s="53">
        <f t="shared" si="0"/>
        <v>634854.85978599999</v>
      </c>
      <c r="P10" s="53">
        <f t="shared" si="0"/>
        <v>1771516.0445889998</v>
      </c>
      <c r="Q10" s="53">
        <f t="shared" si="0"/>
        <v>1994582.7446699999</v>
      </c>
      <c r="R10" s="53">
        <f t="shared" si="0"/>
        <v>1423007.084694</v>
      </c>
      <c r="S10" s="53">
        <f t="shared" si="0"/>
        <v>1633330.7137372701</v>
      </c>
      <c r="T10" s="53">
        <f t="shared" si="0"/>
        <v>1754952.7854588099</v>
      </c>
      <c r="U10" s="53">
        <f t="shared" si="0"/>
        <v>1991539.39405433</v>
      </c>
      <c r="V10" s="53">
        <f t="shared" si="0"/>
        <v>2105934.3379406603</v>
      </c>
      <c r="W10" s="53">
        <f t="shared" si="0"/>
        <v>2177071.7355229198</v>
      </c>
      <c r="X10" s="53">
        <f t="shared" si="0"/>
        <v>2286859.75781012</v>
      </c>
      <c r="Y10" s="53">
        <f t="shared" si="0"/>
        <v>2673789.0740747298</v>
      </c>
      <c r="Z10" s="53">
        <f t="shared" si="0"/>
        <v>2556347.1172127202</v>
      </c>
      <c r="AA10" s="53">
        <f t="shared" si="0"/>
        <v>3566908.8690722701</v>
      </c>
    </row>
    <row r="11" spans="1:27" x14ac:dyDescent="0.2">
      <c r="B11" s="4" t="str">
        <f>+'CUADRO 1B'!B19</f>
        <v>Fuente: Ministerio de Hacienda y Crédito Público.  Ejecución de ingresos y gastos de las entidades del Presupuesto General de la Nación.</v>
      </c>
    </row>
    <row r="12" spans="1:27" x14ac:dyDescent="0.2">
      <c r="B12" s="4" t="str">
        <f>'CUADRO 4B'!B79</f>
        <v>Nota 1/: Información a diciembre de 2024.</v>
      </c>
    </row>
  </sheetData>
  <mergeCells count="1">
    <mergeCell ref="B1:Z1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E6F2-5A79-45BC-B379-1A827DF30EC0}">
  <sheetPr>
    <pageSetUpPr fitToPage="1"/>
  </sheetPr>
  <dimension ref="A1:AB58"/>
  <sheetViews>
    <sheetView showGridLines="0" zoomScaleNormal="100" workbookViewId="0">
      <pane xSplit="2" ySplit="7" topLeftCell="R17" activePane="bottomRight" state="frozen"/>
      <selection activeCell="B84" sqref="B84"/>
      <selection pane="topRight" activeCell="B84" sqref="B84"/>
      <selection pane="bottomLeft" activeCell="B84" sqref="B84"/>
      <selection pane="bottomRight" activeCell="AA34" sqref="AA34"/>
    </sheetView>
  </sheetViews>
  <sheetFormatPr baseColWidth="10" defaultColWidth="11.42578125" defaultRowHeight="11.25" x14ac:dyDescent="0.2"/>
  <cols>
    <col min="1" max="1" width="2.5703125" style="4" customWidth="1"/>
    <col min="2" max="2" width="73.5703125" style="4" bestFit="1" customWidth="1"/>
    <col min="3" max="11" width="9" style="4" bestFit="1" customWidth="1"/>
    <col min="12" max="27" width="9.85546875" style="4" bestFit="1" customWidth="1"/>
    <col min="28" max="28" width="9.85546875" style="4" customWidth="1"/>
    <col min="29" max="16384" width="11.42578125" style="4"/>
  </cols>
  <sheetData>
    <row r="1" spans="1:28" x14ac:dyDescent="0.2">
      <c r="AB1" s="110"/>
    </row>
    <row r="2" spans="1:28" x14ac:dyDescent="0.2">
      <c r="AB2" s="110"/>
    </row>
    <row r="3" spans="1:28" x14ac:dyDescent="0.2">
      <c r="AB3" s="110"/>
    </row>
    <row r="4" spans="1:28" x14ac:dyDescent="0.2">
      <c r="AB4" s="110"/>
    </row>
    <row r="5" spans="1:28" s="46" customFormat="1" ht="12.75" x14ac:dyDescent="0.2">
      <c r="A5" s="68"/>
      <c r="B5" s="83" t="s">
        <v>363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B5" s="111"/>
    </row>
    <row r="6" spans="1:28" s="46" customFormat="1" ht="15" customHeight="1" thickBot="1" x14ac:dyDescent="0.25">
      <c r="A6" s="68"/>
      <c r="B6" s="114" t="s">
        <v>265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B6" s="111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373</v>
      </c>
    </row>
    <row r="8" spans="1:28" s="52" customFormat="1" x14ac:dyDescent="0.2">
      <c r="B8" s="90" t="s">
        <v>220</v>
      </c>
      <c r="C8" s="66">
        <f>+'CUADRO 7A'!C128</f>
        <v>2003272.3227569005</v>
      </c>
      <c r="D8" s="66">
        <f>+'CUADRO 7A'!D128</f>
        <v>2375956.9086466697</v>
      </c>
      <c r="E8" s="66">
        <f>+'CUADRO 7A'!E128</f>
        <v>2882166.8883700999</v>
      </c>
      <c r="F8" s="66">
        <f>+'CUADRO 7A'!F128</f>
        <v>2689081.756995176</v>
      </c>
      <c r="G8" s="66">
        <f>+'CUADRO 7A'!G128</f>
        <v>5144216.4557739999</v>
      </c>
      <c r="H8" s="66">
        <f>+'CUADRO 7A'!H128</f>
        <v>5310940.3881639997</v>
      </c>
      <c r="I8" s="66">
        <f>+'CUADRO 7A'!I128</f>
        <v>3592235.639463</v>
      </c>
      <c r="J8" s="66">
        <f>+'CUADRO 7A'!J128</f>
        <v>3606798.9379750001</v>
      </c>
      <c r="K8" s="66">
        <f>+'CUADRO 7A'!K128</f>
        <v>4376074.3884509997</v>
      </c>
      <c r="L8" s="66">
        <f>+'CUADRO 7A'!L128</f>
        <v>5773621.8531098105</v>
      </c>
      <c r="M8" s="66">
        <f>+'CUADRO 7A'!M128</f>
        <v>5422679.4512714008</v>
      </c>
      <c r="N8" s="66">
        <f>+'CUADRO 7A'!N128</f>
        <v>5664440.0163724907</v>
      </c>
      <c r="O8" s="66">
        <f>+'CUADRO 7A'!O128</f>
        <v>5877831.2863039998</v>
      </c>
      <c r="P8" s="66">
        <f>+'CUADRO 7A'!P128</f>
        <v>6534116.2769744201</v>
      </c>
      <c r="Q8" s="66">
        <f>+'CUADRO 7A'!Q128</f>
        <v>6861954.8280985197</v>
      </c>
      <c r="R8" s="66">
        <f>+'CUADRO 7A'!R128</f>
        <v>6886889.4519239999</v>
      </c>
      <c r="S8" s="66">
        <f>+'CUADRO 7A'!S128</f>
        <v>7001458.3193757692</v>
      </c>
      <c r="T8" s="66">
        <f>+'CUADRO 7A'!T128</f>
        <v>7642922.3970944006</v>
      </c>
      <c r="U8" s="66">
        <f>+'CUADRO 7A'!U128</f>
        <v>7221165.4349266198</v>
      </c>
      <c r="V8" s="66">
        <f>+'CUADRO 7A'!V128</f>
        <v>8057782.4664914003</v>
      </c>
      <c r="W8" s="66">
        <f>+'CUADRO 7A'!W128</f>
        <v>8332558.2853269996</v>
      </c>
      <c r="X8" s="66">
        <f>+'CUADRO 7A'!X128</f>
        <v>10916945.139533</v>
      </c>
      <c r="Y8" s="66">
        <f>+'CUADRO 7A'!Y128</f>
        <v>11307342.991999</v>
      </c>
      <c r="Z8" s="66">
        <f>+'CUADRO 7A'!Z128</f>
        <v>11022412.797731001</v>
      </c>
      <c r="AA8" s="66">
        <f>+'CUADRO 7A'!AA128</f>
        <v>13599796.189159499</v>
      </c>
      <c r="AB8" s="66">
        <f>+'CUADRO 7A'!AB128</f>
        <v>13344677.214075999</v>
      </c>
    </row>
    <row r="9" spans="1:28" s="52" customFormat="1" x14ac:dyDescent="0.2">
      <c r="B9" s="54" t="s">
        <v>221</v>
      </c>
      <c r="C9" s="55">
        <f>+'CUADRO 7A'!C129</f>
        <v>68884.907594999997</v>
      </c>
      <c r="D9" s="55">
        <f>+'CUADRO 7A'!D129</f>
        <v>78114.939838999999</v>
      </c>
      <c r="E9" s="55">
        <f>+'CUADRO 7A'!E129</f>
        <v>84865.394646999994</v>
      </c>
      <c r="F9" s="55">
        <f>+'CUADRO 7A'!F129</f>
        <v>65750.776328000007</v>
      </c>
      <c r="G9" s="55">
        <f>+'CUADRO 7A'!G129</f>
        <v>87929.841761000003</v>
      </c>
      <c r="H9" s="55">
        <f>+'CUADRO 7A'!H129</f>
        <v>102490.65095</v>
      </c>
      <c r="I9" s="55">
        <f>+'CUADRO 7A'!I129</f>
        <v>127502.731287</v>
      </c>
      <c r="J9" s="55">
        <f>+'CUADRO 7A'!J129</f>
        <v>157916.416218</v>
      </c>
      <c r="K9" s="55">
        <f>+'CUADRO 7A'!K129</f>
        <v>158370.74291900001</v>
      </c>
      <c r="L9" s="55">
        <f>+'CUADRO 7A'!L129</f>
        <v>153556.13327300001</v>
      </c>
      <c r="M9" s="55">
        <f>+'CUADRO 7A'!M129</f>
        <v>210370.46161100001</v>
      </c>
      <c r="N9" s="55">
        <f>+'CUADRO 7A'!N129</f>
        <v>0</v>
      </c>
      <c r="O9" s="55">
        <f>+'CUADRO 7A'!O129</f>
        <v>0</v>
      </c>
      <c r="P9" s="55">
        <f>+'CUADRO 7A'!P129</f>
        <v>12850.1</v>
      </c>
      <c r="Q9" s="55">
        <f>+'CUADRO 7A'!Q129</f>
        <v>0</v>
      </c>
      <c r="R9" s="55">
        <f>+'CUADRO 7A'!R129</f>
        <v>0</v>
      </c>
      <c r="S9" s="55">
        <f>+'CUADRO 7A'!S129</f>
        <v>0</v>
      </c>
      <c r="T9" s="55">
        <f>+'CUADRO 7A'!T129</f>
        <v>0</v>
      </c>
      <c r="U9" s="55">
        <f>+'CUADRO 7A'!U129</f>
        <v>0</v>
      </c>
      <c r="V9" s="55">
        <f>+'CUADRO 7A'!V129</f>
        <v>0</v>
      </c>
      <c r="W9" s="55">
        <f>+'CUADRO 7A'!W129</f>
        <v>0</v>
      </c>
      <c r="X9" s="55">
        <f>+'CUADRO 7A'!X129</f>
        <v>0</v>
      </c>
      <c r="Y9" s="55">
        <f>+'CUADRO 7A'!Y129</f>
        <v>0</v>
      </c>
      <c r="Z9" s="55">
        <f>+'CUADRO 7A'!Z129</f>
        <v>0</v>
      </c>
      <c r="AA9" s="55">
        <f>+'CUADRO 7A'!AA129</f>
        <v>0</v>
      </c>
      <c r="AB9" s="55">
        <f>+'CUADRO 7A'!AB129</f>
        <v>0</v>
      </c>
    </row>
    <row r="10" spans="1:28" x14ac:dyDescent="0.2">
      <c r="B10" s="60" t="s">
        <v>222</v>
      </c>
      <c r="C10" s="58">
        <f>+'CUADRO 7A'!C130</f>
        <v>1437.104</v>
      </c>
      <c r="D10" s="58">
        <f>+'CUADRO 7A'!D130</f>
        <v>10594.5</v>
      </c>
      <c r="E10" s="58">
        <f>+'CUADRO 7A'!E130</f>
        <v>12674.4</v>
      </c>
      <c r="F10" s="58">
        <f>+'CUADRO 7A'!F130</f>
        <v>6954.3230789999998</v>
      </c>
      <c r="G10" s="58">
        <f>+'CUADRO 7A'!G130</f>
        <v>7533.7427630000002</v>
      </c>
      <c r="H10" s="58">
        <f>+'CUADRO 7A'!H130</f>
        <v>11906.729998999999</v>
      </c>
      <c r="I10" s="58">
        <f>+'CUADRO 7A'!I130</f>
        <v>15352</v>
      </c>
      <c r="J10" s="58">
        <f>+'CUADRO 7A'!J130</f>
        <v>14436.595525000001</v>
      </c>
      <c r="K10" s="58">
        <f>+'CUADRO 7A'!K130</f>
        <v>14038.621132</v>
      </c>
      <c r="L10" s="58">
        <f>+'CUADRO 7A'!L130</f>
        <v>0</v>
      </c>
      <c r="M10" s="58">
        <f>+'CUADRO 7A'!M130</f>
        <v>0</v>
      </c>
      <c r="N10" s="58">
        <f>+'CUADRO 7A'!N130</f>
        <v>0</v>
      </c>
      <c r="O10" s="58">
        <f>+'CUADRO 7A'!O130</f>
        <v>0</v>
      </c>
      <c r="P10" s="58">
        <f>+'CUADRO 7A'!P130</f>
        <v>0</v>
      </c>
      <c r="Q10" s="58">
        <f>+'CUADRO 7A'!Q130</f>
        <v>0</v>
      </c>
      <c r="R10" s="58">
        <f>+'CUADRO 7A'!R130</f>
        <v>0</v>
      </c>
      <c r="S10" s="58">
        <f>+'CUADRO 7A'!S130</f>
        <v>0</v>
      </c>
      <c r="T10" s="58">
        <f>+'CUADRO 7A'!T130</f>
        <v>0</v>
      </c>
      <c r="U10" s="58">
        <f>+'CUADRO 7A'!U130</f>
        <v>0</v>
      </c>
      <c r="V10" s="58">
        <f>+'CUADRO 7A'!V130</f>
        <v>0</v>
      </c>
      <c r="W10" s="58">
        <f>+'CUADRO 7A'!W130</f>
        <v>0</v>
      </c>
      <c r="X10" s="58">
        <f>+'CUADRO 7A'!X130</f>
        <v>0</v>
      </c>
      <c r="Y10" s="58">
        <f>+'CUADRO 7A'!Y130</f>
        <v>0</v>
      </c>
      <c r="Z10" s="58">
        <f>+'CUADRO 7A'!Z130</f>
        <v>0</v>
      </c>
      <c r="AA10" s="58">
        <f>+'CUADRO 7A'!AA130</f>
        <v>0</v>
      </c>
      <c r="AB10" s="58">
        <f>+'CUADRO 7A'!AB130</f>
        <v>0</v>
      </c>
    </row>
    <row r="11" spans="1:28" x14ac:dyDescent="0.2">
      <c r="B11" s="60" t="s">
        <v>223</v>
      </c>
      <c r="C11" s="58">
        <f>+'CUADRO 7A'!C131</f>
        <v>67447.803595000005</v>
      </c>
      <c r="D11" s="58">
        <f>+'CUADRO 7A'!D131</f>
        <v>67520.439838999999</v>
      </c>
      <c r="E11" s="58">
        <f>+'CUADRO 7A'!E131</f>
        <v>72190.994647</v>
      </c>
      <c r="F11" s="58">
        <f>+'CUADRO 7A'!F131</f>
        <v>58796.453248999998</v>
      </c>
      <c r="G11" s="58">
        <f>+'CUADRO 7A'!G131</f>
        <v>80396.098998000001</v>
      </c>
      <c r="H11" s="58">
        <f>+'CUADRO 7A'!H131</f>
        <v>90583.920950999993</v>
      </c>
      <c r="I11" s="58">
        <f>+'CUADRO 7A'!I131</f>
        <v>112150.731287</v>
      </c>
      <c r="J11" s="58">
        <f>+'CUADRO 7A'!J131</f>
        <v>143479.82069299999</v>
      </c>
      <c r="K11" s="58">
        <f>+'CUADRO 7A'!K131</f>
        <v>144332.12178700001</v>
      </c>
      <c r="L11" s="58">
        <f>+'CUADRO 7A'!L131</f>
        <v>153556.13327300001</v>
      </c>
      <c r="M11" s="58">
        <f>+'CUADRO 7A'!M131</f>
        <v>210370.46161100001</v>
      </c>
      <c r="N11" s="58">
        <f>+'CUADRO 7A'!N131</f>
        <v>0</v>
      </c>
      <c r="O11" s="58">
        <f>+'CUADRO 7A'!O131</f>
        <v>0</v>
      </c>
      <c r="P11" s="58">
        <f>+'CUADRO 7A'!P131</f>
        <v>12850.1</v>
      </c>
      <c r="Q11" s="58">
        <f>+'CUADRO 7A'!Q131</f>
        <v>0</v>
      </c>
      <c r="R11" s="58">
        <f>+'CUADRO 7A'!R131</f>
        <v>0</v>
      </c>
      <c r="S11" s="58">
        <f>+'CUADRO 7A'!S131</f>
        <v>0</v>
      </c>
      <c r="T11" s="58">
        <f>+'CUADRO 7A'!T131</f>
        <v>0</v>
      </c>
      <c r="U11" s="58">
        <f>+'CUADRO 7A'!U131</f>
        <v>0</v>
      </c>
      <c r="V11" s="58">
        <f>+'CUADRO 7A'!V131</f>
        <v>0</v>
      </c>
      <c r="W11" s="58">
        <f>+'CUADRO 7A'!W131</f>
        <v>0</v>
      </c>
      <c r="X11" s="58">
        <f>+'CUADRO 7A'!X131</f>
        <v>0</v>
      </c>
      <c r="Y11" s="58">
        <f>+'CUADRO 7A'!Y131</f>
        <v>0</v>
      </c>
      <c r="Z11" s="58">
        <f>+'CUADRO 7A'!Z131</f>
        <v>0</v>
      </c>
      <c r="AA11" s="58">
        <f>+'CUADRO 7A'!AA131</f>
        <v>0</v>
      </c>
      <c r="AB11" s="58">
        <f>+'CUADRO 7A'!AB131</f>
        <v>0</v>
      </c>
    </row>
    <row r="12" spans="1:28" s="52" customFormat="1" x14ac:dyDescent="0.2">
      <c r="B12" s="54" t="s">
        <v>224</v>
      </c>
      <c r="C12" s="55">
        <f>+'CUADRO 7A'!C132</f>
        <v>1928523.9701619004</v>
      </c>
      <c r="D12" s="55">
        <f>+'CUADRO 7A'!D132</f>
        <v>2257220.11780767</v>
      </c>
      <c r="E12" s="55">
        <f>+'CUADRO 7A'!E132</f>
        <v>2759947.2077231002</v>
      </c>
      <c r="F12" s="55">
        <f>+'CUADRO 7A'!F132</f>
        <v>2587745.703667176</v>
      </c>
      <c r="G12" s="55">
        <f>+'CUADRO 7A'!G132</f>
        <v>5022337.475013</v>
      </c>
      <c r="H12" s="55">
        <f>+'CUADRO 7A'!H132</f>
        <v>5173212.9412139999</v>
      </c>
      <c r="I12" s="55">
        <f>+'CUADRO 7A'!I132</f>
        <v>3427617.9081760002</v>
      </c>
      <c r="J12" s="55">
        <f>+'CUADRO 7A'!J132</f>
        <v>3410471.5217570001</v>
      </c>
      <c r="K12" s="55">
        <f>+'CUADRO 7A'!K132</f>
        <v>4179281.6455319999</v>
      </c>
      <c r="L12" s="55">
        <f>+'CUADRO 7A'!L132</f>
        <v>5570161.3198368102</v>
      </c>
      <c r="M12" s="55">
        <f>+'CUADRO 7A'!M132</f>
        <v>5157974.5896604005</v>
      </c>
      <c r="N12" s="55">
        <f>+'CUADRO 7A'!N132</f>
        <v>5588461.2163724899</v>
      </c>
      <c r="O12" s="55">
        <f>+'CUADRO 7A'!O132</f>
        <v>5813923.2863039998</v>
      </c>
      <c r="P12" s="55">
        <f>+'CUADRO 7A'!P132</f>
        <v>6448934.1661334196</v>
      </c>
      <c r="Q12" s="55">
        <f>+'CUADRO 7A'!Q132</f>
        <v>6785613.9580985196</v>
      </c>
      <c r="R12" s="55">
        <f>+'CUADRO 7A'!R132</f>
        <v>6808719.6655890001</v>
      </c>
      <c r="S12" s="55">
        <f>+'CUADRO 7A'!S132</f>
        <v>6923159.8838457698</v>
      </c>
      <c r="T12" s="55">
        <f>+'CUADRO 7A'!T132</f>
        <v>7552855.3485134002</v>
      </c>
      <c r="U12" s="55">
        <f>+'CUADRO 7A'!U132</f>
        <v>7122732.4349266198</v>
      </c>
      <c r="V12" s="55">
        <f>+'CUADRO 7A'!V132</f>
        <v>8057782.4664914003</v>
      </c>
      <c r="W12" s="55">
        <f>+'CUADRO 7A'!W132</f>
        <v>8332558.2853269996</v>
      </c>
      <c r="X12" s="55">
        <f>+'CUADRO 7A'!X132</f>
        <v>10916945.139533</v>
      </c>
      <c r="Y12" s="55">
        <f>+'CUADRO 7A'!Y132</f>
        <v>11307342.991999</v>
      </c>
      <c r="Z12" s="55">
        <f>+'CUADRO 7A'!Z132</f>
        <v>11022412.797731001</v>
      </c>
      <c r="AA12" s="55">
        <f>+'CUADRO 7A'!AA132</f>
        <v>13599796.189159499</v>
      </c>
      <c r="AB12" s="55">
        <f>+'CUADRO 7A'!AB132</f>
        <v>13344677.214075999</v>
      </c>
    </row>
    <row r="13" spans="1:28" x14ac:dyDescent="0.2">
      <c r="B13" s="60" t="s">
        <v>225</v>
      </c>
      <c r="C13" s="58">
        <f>+'CUADRO 7A'!C133</f>
        <v>307294.78777699999</v>
      </c>
      <c r="D13" s="58">
        <f>+'CUADRO 7A'!D133</f>
        <v>316470.60064600001</v>
      </c>
      <c r="E13" s="58">
        <f>+'CUADRO 7A'!E133</f>
        <v>400998.19339600002</v>
      </c>
      <c r="F13" s="58">
        <f>+'CUADRO 7A'!F133</f>
        <v>470787.759892</v>
      </c>
      <c r="G13" s="58">
        <f>+'CUADRO 7A'!G133</f>
        <v>463818.64033600001</v>
      </c>
      <c r="H13" s="58">
        <f>+'CUADRO 7A'!H133</f>
        <v>660568.57571799995</v>
      </c>
      <c r="I13" s="58">
        <f>+'CUADRO 7A'!I133</f>
        <v>697553.75849000004</v>
      </c>
      <c r="J13" s="58">
        <f>+'CUADRO 7A'!J133</f>
        <v>678735.89905400004</v>
      </c>
      <c r="K13" s="58">
        <f>+'CUADRO 7A'!K133</f>
        <v>737580.39459799998</v>
      </c>
      <c r="L13" s="58">
        <f>+'CUADRO 7A'!L133</f>
        <v>984076.15940999996</v>
      </c>
      <c r="M13" s="58">
        <f>+'CUADRO 7A'!M133</f>
        <v>1065609.8421759999</v>
      </c>
      <c r="N13" s="58">
        <f>+'CUADRO 7A'!N133</f>
        <v>1186560.9468005199</v>
      </c>
      <c r="O13" s="58">
        <f>+'CUADRO 7A'!O133</f>
        <v>1240631.59470631</v>
      </c>
      <c r="P13" s="58">
        <f>+'CUADRO 7A'!P133</f>
        <v>836523.07033855002</v>
      </c>
      <c r="Q13" s="58">
        <f>+'CUADRO 7A'!Q133</f>
        <v>967664.44099999999</v>
      </c>
      <c r="R13" s="58">
        <f>+'CUADRO 7A'!R133</f>
        <v>985889.36311999999</v>
      </c>
      <c r="S13" s="58">
        <f>+'CUADRO 7A'!S133</f>
        <v>890870.20019400003</v>
      </c>
      <c r="T13" s="58">
        <f>+'CUADRO 7A'!T133</f>
        <v>750533.34312414005</v>
      </c>
      <c r="U13" s="58">
        <f>+'CUADRO 7A'!U133</f>
        <v>659189.13201662002</v>
      </c>
      <c r="V13" s="58">
        <f>+'CUADRO 7A'!V133</f>
        <v>0</v>
      </c>
      <c r="W13" s="58">
        <f>+'CUADRO 7A'!W133</f>
        <v>0</v>
      </c>
      <c r="X13" s="58">
        <f>+'CUADRO 7A'!X133</f>
        <v>0</v>
      </c>
      <c r="Y13" s="58">
        <f>+'CUADRO 7A'!Y133</f>
        <v>0</v>
      </c>
      <c r="Z13" s="58">
        <f>+'CUADRO 7A'!Z133</f>
        <v>0</v>
      </c>
      <c r="AA13" s="58">
        <f>+'CUADRO 7A'!AA133</f>
        <v>0</v>
      </c>
      <c r="AB13" s="58">
        <f>+'CUADRO 7A'!AB133</f>
        <v>0</v>
      </c>
    </row>
    <row r="14" spans="1:28" x14ac:dyDescent="0.2">
      <c r="B14" s="60" t="s">
        <v>226</v>
      </c>
      <c r="C14" s="58">
        <f>+'CUADRO 7A'!C134</f>
        <v>154766.28256200001</v>
      </c>
      <c r="D14" s="58">
        <f>+'CUADRO 7A'!D134</f>
        <v>134690.54863599999</v>
      </c>
      <c r="E14" s="58">
        <f>+'CUADRO 7A'!E134</f>
        <v>162864.59674899999</v>
      </c>
      <c r="F14" s="58">
        <f>+'CUADRO 7A'!F134</f>
        <v>169130.03549000001</v>
      </c>
      <c r="G14" s="58">
        <f>+'CUADRO 7A'!G134</f>
        <v>176042.87647700001</v>
      </c>
      <c r="H14" s="58">
        <f>+'CUADRO 7A'!H134</f>
        <v>172987.87371700001</v>
      </c>
      <c r="I14" s="58">
        <f>+'CUADRO 7A'!I134</f>
        <v>178828.785</v>
      </c>
      <c r="J14" s="58">
        <f>+'CUADRO 7A'!J134</f>
        <v>184979.17</v>
      </c>
      <c r="K14" s="58">
        <f>+'CUADRO 7A'!K134</f>
        <v>223930.06400000001</v>
      </c>
      <c r="L14" s="58">
        <f>+'CUADRO 7A'!L134</f>
        <v>246121.163</v>
      </c>
      <c r="M14" s="58">
        <f>+'CUADRO 7A'!M134</f>
        <v>256463.152</v>
      </c>
      <c r="N14" s="58">
        <f>+'CUADRO 7A'!N134</f>
        <v>271567.52926799998</v>
      </c>
      <c r="O14" s="58">
        <f>+'CUADRO 7A'!O134</f>
        <v>286187.38692700001</v>
      </c>
      <c r="P14" s="58">
        <f>+'CUADRO 7A'!P134</f>
        <v>292578.30344799999</v>
      </c>
      <c r="Q14" s="58">
        <f>+'CUADRO 7A'!Q134</f>
        <v>248980.907473</v>
      </c>
      <c r="R14" s="58">
        <f>+'CUADRO 7A'!R134</f>
        <v>272376.04080000002</v>
      </c>
      <c r="S14" s="58">
        <f>+'CUADRO 7A'!S134</f>
        <v>333560.31199999998</v>
      </c>
      <c r="T14" s="58">
        <f>+'CUADRO 7A'!T134</f>
        <v>335154.86226099997</v>
      </c>
      <c r="U14" s="58">
        <f>+'CUADRO 7A'!U134</f>
        <v>378522.20600000001</v>
      </c>
      <c r="V14" s="58">
        <f>+'CUADRO 7A'!V134</f>
        <v>0</v>
      </c>
      <c r="W14" s="58">
        <f>+'CUADRO 7A'!W134</f>
        <v>0</v>
      </c>
      <c r="X14" s="58">
        <f>+'CUADRO 7A'!X134</f>
        <v>0</v>
      </c>
      <c r="Y14" s="58">
        <f>+'CUADRO 7A'!Y134</f>
        <v>0</v>
      </c>
      <c r="Z14" s="58">
        <f>+'CUADRO 7A'!Z134</f>
        <v>0</v>
      </c>
      <c r="AA14" s="58">
        <f>+'CUADRO 7A'!AA134</f>
        <v>0</v>
      </c>
      <c r="AB14" s="58">
        <f>+'CUADRO 7A'!AB134</f>
        <v>0</v>
      </c>
    </row>
    <row r="15" spans="1:28" x14ac:dyDescent="0.2">
      <c r="B15" s="60" t="s">
        <v>227</v>
      </c>
      <c r="C15" s="58">
        <f>+'CUADRO 7A'!C135</f>
        <v>109586.24967600001</v>
      </c>
      <c r="D15" s="58">
        <f>+'CUADRO 7A'!D135</f>
        <v>150487.407164</v>
      </c>
      <c r="E15" s="58">
        <f>+'CUADRO 7A'!E135</f>
        <v>172133.230457</v>
      </c>
      <c r="F15" s="58">
        <f>+'CUADRO 7A'!F135</f>
        <v>171028.69645300001</v>
      </c>
      <c r="G15" s="58">
        <f>+'CUADRO 7A'!G135</f>
        <v>277028.89702199999</v>
      </c>
      <c r="H15" s="58">
        <f>+'CUADRO 7A'!H135</f>
        <v>464089.47592200001</v>
      </c>
      <c r="I15" s="58">
        <f>+'CUADRO 7A'!I135</f>
        <v>389355.41046400002</v>
      </c>
      <c r="J15" s="58">
        <f>+'CUADRO 7A'!J135</f>
        <v>333332.13354499999</v>
      </c>
      <c r="K15" s="58">
        <f>+'CUADRO 7A'!K135</f>
        <v>467325.06961499999</v>
      </c>
      <c r="L15" s="58">
        <f>+'CUADRO 7A'!L135</f>
        <v>448985.49615800002</v>
      </c>
      <c r="M15" s="58">
        <f>+'CUADRO 7A'!M135</f>
        <v>435182.44622500002</v>
      </c>
      <c r="N15" s="58">
        <f>+'CUADRO 7A'!N135</f>
        <v>405497.53023500001</v>
      </c>
      <c r="O15" s="58">
        <f>+'CUADRO 7A'!O135</f>
        <v>128721.112656</v>
      </c>
      <c r="P15" s="58">
        <f>+'CUADRO 7A'!P135</f>
        <v>104373.80878242</v>
      </c>
      <c r="Q15" s="58">
        <f>+'CUADRO 7A'!Q135</f>
        <v>79731.242962520002</v>
      </c>
      <c r="R15" s="58">
        <f>+'CUADRO 7A'!R135</f>
        <v>125784.498238</v>
      </c>
      <c r="S15" s="58">
        <f>+'CUADRO 7A'!S135</f>
        <v>92492.409790999998</v>
      </c>
      <c r="T15" s="58">
        <f>+'CUADRO 7A'!T135</f>
        <v>105687.630323</v>
      </c>
      <c r="U15" s="58">
        <f>+'CUADRO 7A'!U135</f>
        <v>94328.734469000003</v>
      </c>
      <c r="V15" s="58">
        <f>+'CUADRO 7A'!V135</f>
        <v>0</v>
      </c>
      <c r="W15" s="58">
        <f>+'CUADRO 7A'!W135</f>
        <v>0</v>
      </c>
      <c r="X15" s="58">
        <f>+'CUADRO 7A'!X135</f>
        <v>0</v>
      </c>
      <c r="Y15" s="58">
        <f>+'CUADRO 7A'!Y135</f>
        <v>0</v>
      </c>
      <c r="Z15" s="58">
        <f>+'CUADRO 7A'!Z135</f>
        <v>0</v>
      </c>
      <c r="AA15" s="58">
        <f>+'CUADRO 7A'!AA135</f>
        <v>0</v>
      </c>
      <c r="AB15" s="58">
        <f>+'CUADRO 7A'!AB135</f>
        <v>0</v>
      </c>
    </row>
    <row r="16" spans="1:28" x14ac:dyDescent="0.2">
      <c r="B16" s="60" t="s">
        <v>321</v>
      </c>
      <c r="C16" s="58">
        <f>+'CUADRO 7A'!C136</f>
        <v>208201.986171</v>
      </c>
      <c r="D16" s="58">
        <f>+'CUADRO 7A'!D136</f>
        <v>219840.2</v>
      </c>
      <c r="E16" s="58">
        <f>+'CUADRO 7A'!E136</f>
        <v>269544.24</v>
      </c>
      <c r="F16" s="58">
        <f>+'CUADRO 7A'!F136</f>
        <v>245518.20789399999</v>
      </c>
      <c r="G16" s="58">
        <f>+'CUADRO 7A'!G136</f>
        <v>256324.25</v>
      </c>
      <c r="H16" s="58">
        <f>+'CUADRO 7A'!H136</f>
        <v>246935.4</v>
      </c>
      <c r="I16" s="58">
        <f>+'CUADRO 7A'!I136</f>
        <v>342427.416768</v>
      </c>
      <c r="J16" s="58">
        <f>+'CUADRO 7A'!J136</f>
        <v>326383.00170800003</v>
      </c>
      <c r="K16" s="58">
        <f>+'CUADRO 7A'!K136</f>
        <v>355745.959776</v>
      </c>
      <c r="L16" s="58">
        <f>+'CUADRO 7A'!L136</f>
        <v>389074.77</v>
      </c>
      <c r="M16" s="58">
        <f>+'CUADRO 7A'!M136</f>
        <v>364996.31324799999</v>
      </c>
      <c r="N16" s="58">
        <f>+'CUADRO 7A'!N136</f>
        <v>480354.81790899998</v>
      </c>
      <c r="O16" s="58">
        <f>+'CUADRO 7A'!O136</f>
        <v>1305334.8101949999</v>
      </c>
      <c r="P16" s="58">
        <f>+'CUADRO 7A'!P136</f>
        <v>2055856.3868450001</v>
      </c>
      <c r="Q16" s="58">
        <f>+'CUADRO 7A'!Q136</f>
        <v>3570932.946465</v>
      </c>
      <c r="R16" s="58">
        <f>+'CUADRO 7A'!R136</f>
        <v>3159214.8531519999</v>
      </c>
      <c r="S16" s="58">
        <f>+'CUADRO 7A'!S136</f>
        <v>2991502.0178220002</v>
      </c>
      <c r="T16" s="58">
        <f>+'CUADRO 7A'!T136</f>
        <v>2647642.6396309999</v>
      </c>
      <c r="U16" s="58">
        <f>+'CUADRO 7A'!U136</f>
        <v>3704298.3072680002</v>
      </c>
      <c r="V16" s="58">
        <f>+'CUADRO 7A'!V136</f>
        <v>1031799.287411</v>
      </c>
      <c r="W16" s="58">
        <f>+'CUADRO 7A'!W136</f>
        <v>1480822.436551</v>
      </c>
      <c r="X16" s="58">
        <f>+'CUADRO 7A'!X136</f>
        <v>2170915.5575879999</v>
      </c>
      <c r="Y16" s="58">
        <f>+'CUADRO 7A'!Y136</f>
        <v>1796602.732507</v>
      </c>
      <c r="Z16" s="58">
        <f>+'CUADRO 7A'!Z136</f>
        <v>1972862.1088099999</v>
      </c>
      <c r="AA16" s="58">
        <f>+'CUADRO 7A'!AA136</f>
        <v>2030199.4113040001</v>
      </c>
      <c r="AB16" s="58">
        <f>+'CUADRO 7A'!AB136</f>
        <v>2076230.734439</v>
      </c>
    </row>
    <row r="17" spans="2:28" x14ac:dyDescent="0.2">
      <c r="B17" s="60" t="s">
        <v>229</v>
      </c>
      <c r="C17" s="58">
        <f>+'CUADRO 7A'!C137</f>
        <v>0</v>
      </c>
      <c r="D17" s="58">
        <f>+'CUADRO 7A'!D137</f>
        <v>0</v>
      </c>
      <c r="E17" s="58">
        <f>+'CUADRO 7A'!E137</f>
        <v>0</v>
      </c>
      <c r="F17" s="58">
        <f>+'CUADRO 7A'!F137</f>
        <v>0</v>
      </c>
      <c r="G17" s="58">
        <f>+'CUADRO 7A'!G137</f>
        <v>0</v>
      </c>
      <c r="H17" s="58">
        <f>+'CUADRO 7A'!H137</f>
        <v>0</v>
      </c>
      <c r="I17" s="58">
        <f>+'CUADRO 7A'!I137</f>
        <v>0</v>
      </c>
      <c r="J17" s="58">
        <f>+'CUADRO 7A'!J137</f>
        <v>0</v>
      </c>
      <c r="K17" s="58">
        <f>+'CUADRO 7A'!K137</f>
        <v>0</v>
      </c>
      <c r="L17" s="58">
        <f>+'CUADRO 7A'!L137</f>
        <v>0</v>
      </c>
      <c r="M17" s="58">
        <f>+'CUADRO 7A'!M137</f>
        <v>0</v>
      </c>
      <c r="N17" s="58">
        <f>+'CUADRO 7A'!N137</f>
        <v>0</v>
      </c>
      <c r="O17" s="58">
        <f>+'CUADRO 7A'!O137</f>
        <v>0</v>
      </c>
      <c r="P17" s="58">
        <f>+'CUADRO 7A'!P137</f>
        <v>0</v>
      </c>
      <c r="Q17" s="58">
        <f>+'CUADRO 7A'!Q137</f>
        <v>0</v>
      </c>
      <c r="R17" s="58">
        <f>+'CUADRO 7A'!R137</f>
        <v>0</v>
      </c>
      <c r="S17" s="58">
        <f>+'CUADRO 7A'!S137</f>
        <v>0</v>
      </c>
      <c r="T17" s="58">
        <f>+'CUADRO 7A'!T137</f>
        <v>0</v>
      </c>
      <c r="U17" s="58">
        <f>+'CUADRO 7A'!U137</f>
        <v>0</v>
      </c>
      <c r="V17" s="58">
        <f>+'CUADRO 7A'!V137</f>
        <v>3020029.5973479999</v>
      </c>
      <c r="W17" s="58">
        <f>+'CUADRO 7A'!W137</f>
        <v>3590543.1391540002</v>
      </c>
      <c r="X17" s="58">
        <f>+'CUADRO 7A'!X137</f>
        <v>4235661.5097430004</v>
      </c>
      <c r="Y17" s="58">
        <f>+'CUADRO 7A'!Y137</f>
        <v>3710915.0088360002</v>
      </c>
      <c r="Z17" s="58">
        <f>+'CUADRO 7A'!Z137</f>
        <v>4533415.1826090002</v>
      </c>
      <c r="AA17" s="58">
        <f>+'CUADRO 7A'!AA137</f>
        <v>5331186.566656</v>
      </c>
      <c r="AB17" s="58">
        <f>+'CUADRO 7A'!AB137</f>
        <v>4911782.1020020004</v>
      </c>
    </row>
    <row r="18" spans="2:28" x14ac:dyDescent="0.2">
      <c r="B18" s="60" t="s">
        <v>230</v>
      </c>
      <c r="C18" s="58">
        <f>+'CUADRO 7A'!C138</f>
        <v>0</v>
      </c>
      <c r="D18" s="58">
        <f>+'CUADRO 7A'!D138</f>
        <v>0</v>
      </c>
      <c r="E18" s="58">
        <f>+'CUADRO 7A'!E138</f>
        <v>0</v>
      </c>
      <c r="F18" s="58">
        <f>+'CUADRO 7A'!F138</f>
        <v>0</v>
      </c>
      <c r="G18" s="58">
        <f>+'CUADRO 7A'!G138</f>
        <v>0</v>
      </c>
      <c r="H18" s="58">
        <f>+'CUADRO 7A'!H138</f>
        <v>0</v>
      </c>
      <c r="I18" s="58">
        <f>+'CUADRO 7A'!I138</f>
        <v>0</v>
      </c>
      <c r="J18" s="58">
        <f>+'CUADRO 7A'!J138</f>
        <v>0</v>
      </c>
      <c r="K18" s="58">
        <f>+'CUADRO 7A'!K138</f>
        <v>0</v>
      </c>
      <c r="L18" s="58">
        <f>+'CUADRO 7A'!L138</f>
        <v>0</v>
      </c>
      <c r="M18" s="58">
        <f>+'CUADRO 7A'!M138</f>
        <v>0</v>
      </c>
      <c r="N18" s="58">
        <f>+'CUADRO 7A'!N138</f>
        <v>0</v>
      </c>
      <c r="O18" s="58">
        <f>+'CUADRO 7A'!O138</f>
        <v>0</v>
      </c>
      <c r="P18" s="58">
        <f>+'CUADRO 7A'!P138</f>
        <v>0</v>
      </c>
      <c r="Q18" s="58">
        <f>+'CUADRO 7A'!Q138</f>
        <v>0</v>
      </c>
      <c r="R18" s="58">
        <f>+'CUADRO 7A'!R138</f>
        <v>0</v>
      </c>
      <c r="S18" s="58">
        <f>+'CUADRO 7A'!S138</f>
        <v>0</v>
      </c>
      <c r="T18" s="58">
        <f>+'CUADRO 7A'!T138</f>
        <v>0</v>
      </c>
      <c r="U18" s="58">
        <f>+'CUADRO 7A'!U138</f>
        <v>0</v>
      </c>
      <c r="V18" s="58">
        <f>+'CUADRO 7A'!V138</f>
        <v>230820.23650299999</v>
      </c>
      <c r="W18" s="58">
        <f>+'CUADRO 7A'!W138</f>
        <v>178216.401235</v>
      </c>
      <c r="X18" s="58">
        <f>+'CUADRO 7A'!X138</f>
        <v>211285.39613800001</v>
      </c>
      <c r="Y18" s="58">
        <f>+'CUADRO 7A'!Y138</f>
        <v>225579.01926999999</v>
      </c>
      <c r="Z18" s="58">
        <f>+'CUADRO 7A'!Z138</f>
        <v>232692.480816</v>
      </c>
      <c r="AA18" s="58">
        <f>+'CUADRO 7A'!AA138</f>
        <v>242159.86775100001</v>
      </c>
      <c r="AB18" s="58">
        <f>+'CUADRO 7A'!AB138</f>
        <v>368147.81199800002</v>
      </c>
    </row>
    <row r="19" spans="2:28" x14ac:dyDescent="0.2">
      <c r="B19" s="60" t="s">
        <v>231</v>
      </c>
      <c r="C19" s="58">
        <f>+'CUADRO 7A'!C139</f>
        <v>79838.337862999993</v>
      </c>
      <c r="D19" s="58">
        <f>+'CUADRO 7A'!D139</f>
        <v>145675.21915799999</v>
      </c>
      <c r="E19" s="58">
        <f>+'CUADRO 7A'!E139</f>
        <v>132887.14327999999</v>
      </c>
      <c r="F19" s="58">
        <f>+'CUADRO 7A'!F139</f>
        <v>165570.522</v>
      </c>
      <c r="G19" s="58">
        <f>+'CUADRO 7A'!G139</f>
        <v>155043.76999999999</v>
      </c>
      <c r="H19" s="58">
        <f>+'CUADRO 7A'!H139</f>
        <v>154894.86199999999</v>
      </c>
      <c r="I19" s="58">
        <f>+'CUADRO 7A'!I139</f>
        <v>16417.145</v>
      </c>
      <c r="J19" s="58">
        <f>+'CUADRO 7A'!J139</f>
        <v>18807.731</v>
      </c>
      <c r="K19" s="58">
        <f>+'CUADRO 7A'!K139</f>
        <v>17261.820500000002</v>
      </c>
      <c r="L19" s="58">
        <f>+'CUADRO 7A'!L139</f>
        <v>27070.165000000001</v>
      </c>
      <c r="M19" s="58">
        <f>+'CUADRO 7A'!M139</f>
        <v>36081.006999999998</v>
      </c>
      <c r="N19" s="58">
        <f>+'CUADRO 7A'!N139</f>
        <v>40454.050999999999</v>
      </c>
      <c r="O19" s="58">
        <f>+'CUADRO 7A'!O139</f>
        <v>45392.826999999997</v>
      </c>
      <c r="P19" s="58">
        <f>+'CUADRO 7A'!P139</f>
        <v>15907.092000000001</v>
      </c>
      <c r="Q19" s="58">
        <f>+'CUADRO 7A'!Q139</f>
        <v>18211.940999999999</v>
      </c>
      <c r="R19" s="58">
        <f>+'CUADRO 7A'!R139</f>
        <v>10715.470069999999</v>
      </c>
      <c r="S19" s="58">
        <f>+'CUADRO 7A'!S139</f>
        <v>8833.2764050000005</v>
      </c>
      <c r="T19" s="58">
        <f>+'CUADRO 7A'!T139</f>
        <v>13491.904704</v>
      </c>
      <c r="U19" s="58">
        <f>+'CUADRO 7A'!U139</f>
        <v>12464.607</v>
      </c>
      <c r="V19" s="58">
        <f>+'CUADRO 7A'!V139</f>
        <v>0</v>
      </c>
      <c r="W19" s="58">
        <f>+'CUADRO 7A'!W139</f>
        <v>0</v>
      </c>
      <c r="X19" s="58">
        <f>+'CUADRO 7A'!X139</f>
        <v>0</v>
      </c>
      <c r="Y19" s="58">
        <f>+'CUADRO 7A'!Y139</f>
        <v>0</v>
      </c>
      <c r="Z19" s="58">
        <f>+'CUADRO 7A'!Z139</f>
        <v>0</v>
      </c>
      <c r="AA19" s="58">
        <f>+'CUADRO 7A'!AA139</f>
        <v>0</v>
      </c>
      <c r="AB19" s="58">
        <f>+'CUADRO 7A'!AB139</f>
        <v>0</v>
      </c>
    </row>
    <row r="20" spans="2:28" x14ac:dyDescent="0.2">
      <c r="B20" s="60" t="s">
        <v>232</v>
      </c>
      <c r="C20" s="58">
        <f>+'CUADRO 7A'!C140</f>
        <v>0</v>
      </c>
      <c r="D20" s="58">
        <f>+'CUADRO 7A'!D140</f>
        <v>0</v>
      </c>
      <c r="E20" s="58">
        <f>+'CUADRO 7A'!E140</f>
        <v>0</v>
      </c>
      <c r="F20" s="58">
        <f>+'CUADRO 7A'!F140</f>
        <v>0</v>
      </c>
      <c r="G20" s="58">
        <f>+'CUADRO 7A'!G140</f>
        <v>0</v>
      </c>
      <c r="H20" s="58">
        <f>+'CUADRO 7A'!H140</f>
        <v>0</v>
      </c>
      <c r="I20" s="58">
        <f>+'CUADRO 7A'!I140</f>
        <v>0</v>
      </c>
      <c r="J20" s="58">
        <f>+'CUADRO 7A'!J140</f>
        <v>0</v>
      </c>
      <c r="K20" s="58">
        <f>+'CUADRO 7A'!K140</f>
        <v>0</v>
      </c>
      <c r="L20" s="58">
        <f>+'CUADRO 7A'!L140</f>
        <v>0</v>
      </c>
      <c r="M20" s="58">
        <f>+'CUADRO 7A'!M140</f>
        <v>0</v>
      </c>
      <c r="N20" s="58">
        <f>+'CUADRO 7A'!N140</f>
        <v>0</v>
      </c>
      <c r="O20" s="58">
        <f>+'CUADRO 7A'!O140</f>
        <v>0</v>
      </c>
      <c r="P20" s="58">
        <f>+'CUADRO 7A'!P140</f>
        <v>0</v>
      </c>
      <c r="Q20" s="58">
        <f>+'CUADRO 7A'!Q140</f>
        <v>0</v>
      </c>
      <c r="R20" s="58">
        <f>+'CUADRO 7A'!R140</f>
        <v>0</v>
      </c>
      <c r="S20" s="58">
        <f>+'CUADRO 7A'!S140</f>
        <v>0</v>
      </c>
      <c r="T20" s="58">
        <f>+'CUADRO 7A'!T140</f>
        <v>0</v>
      </c>
      <c r="U20" s="58">
        <f>+'CUADRO 7A'!U140</f>
        <v>0</v>
      </c>
      <c r="V20" s="58">
        <f>+'CUADRO 7A'!V140</f>
        <v>492477.64210900001</v>
      </c>
      <c r="W20" s="58">
        <f>+'CUADRO 7A'!W140</f>
        <v>253585.28851799999</v>
      </c>
      <c r="X20" s="58">
        <f>+'CUADRO 7A'!X140</f>
        <v>241403.10149999999</v>
      </c>
      <c r="Y20" s="58">
        <f>+'CUADRO 7A'!Y140</f>
        <v>272010.35495900002</v>
      </c>
      <c r="Z20" s="58">
        <f>+'CUADRO 7A'!Z140</f>
        <v>301338.21069500002</v>
      </c>
      <c r="AA20" s="58">
        <f>+'CUADRO 7A'!AA140</f>
        <v>393632.50610200001</v>
      </c>
      <c r="AB20" s="58">
        <f>+'CUADRO 7A'!AB140</f>
        <v>337605.66850600002</v>
      </c>
    </row>
    <row r="21" spans="2:28" x14ac:dyDescent="0.2">
      <c r="B21" s="60" t="s">
        <v>233</v>
      </c>
      <c r="C21" s="58">
        <f>+'CUADRO 7A'!C141</f>
        <v>939995.28670690034</v>
      </c>
      <c r="D21" s="58">
        <f>+'CUADRO 7A'!D141</f>
        <v>959107.93007067009</v>
      </c>
      <c r="E21" s="58">
        <f>+'CUADRO 7A'!E141</f>
        <v>1108520.2242511001</v>
      </c>
      <c r="F21" s="58">
        <f>+'CUADRO 7A'!F141</f>
        <v>986487.56573017605</v>
      </c>
      <c r="G21" s="58">
        <f>+'CUADRO 7A'!G141</f>
        <v>1193275.4696200001</v>
      </c>
      <c r="H21" s="58">
        <f>+'CUADRO 7A'!H141</f>
        <v>1299852.1427829999</v>
      </c>
      <c r="I21" s="58">
        <f>+'CUADRO 7A'!I141</f>
        <v>1611971.252077</v>
      </c>
      <c r="J21" s="58">
        <f>+'CUADRO 7A'!J141</f>
        <v>1517409.9397390001</v>
      </c>
      <c r="K21" s="58">
        <f>+'CUADRO 7A'!K141</f>
        <v>1916631.0285169999</v>
      </c>
      <c r="L21" s="58">
        <f>+'CUADRO 7A'!L141</f>
        <v>2537360.3576928102</v>
      </c>
      <c r="M21" s="58">
        <f>+'CUADRO 7A'!M141</f>
        <v>2522743.8706724001</v>
      </c>
      <c r="N21" s="58">
        <f>+'CUADRO 7A'!N141</f>
        <v>2720238.0065089702</v>
      </c>
      <c r="O21" s="58">
        <f>+'CUADRO 7A'!O141</f>
        <v>2258045.4942756901</v>
      </c>
      <c r="P21" s="58">
        <f>+'CUADRO 7A'!P141</f>
        <v>2617730.8063924504</v>
      </c>
      <c r="Q21" s="58">
        <f>+'CUADRO 7A'!Q141</f>
        <v>1281848.66453</v>
      </c>
      <c r="R21" s="58">
        <f>+'CUADRO 7A'!R141</f>
        <v>1373730.2196750001</v>
      </c>
      <c r="S21" s="58">
        <f>+'CUADRO 7A'!S141</f>
        <v>1370360.7149727701</v>
      </c>
      <c r="T21" s="58">
        <f>+'CUADRO 7A'!T141</f>
        <v>1551203.66088626</v>
      </c>
      <c r="U21" s="58">
        <f>+'CUADRO 7A'!U141</f>
        <v>1747822.916714</v>
      </c>
      <c r="V21" s="58">
        <f>+'CUADRO 7A'!V141</f>
        <v>2968090.5038883998</v>
      </c>
      <c r="W21" s="58">
        <f>+'CUADRO 7A'!W141</f>
        <v>2471041.825865</v>
      </c>
      <c r="X21" s="58">
        <f>+'CUADRO 7A'!X141</f>
        <v>3241555.1218050001</v>
      </c>
      <c r="Y21" s="58">
        <f>+'CUADRO 7A'!Y141</f>
        <v>3186863.680369</v>
      </c>
      <c r="Z21" s="58">
        <f>+'CUADRO 7A'!Z141</f>
        <v>2723544.5921160001</v>
      </c>
      <c r="AA21" s="58">
        <f>+'CUADRO 7A'!AA141</f>
        <v>4351239.0422294997</v>
      </c>
      <c r="AB21" s="58">
        <f>+'CUADRO 7A'!AB141</f>
        <v>4383847.7156260004</v>
      </c>
    </row>
    <row r="22" spans="2:28" x14ac:dyDescent="0.2">
      <c r="B22" s="60" t="s">
        <v>234</v>
      </c>
      <c r="C22" s="58">
        <f>+'CUADRO 7A'!C142</f>
        <v>0</v>
      </c>
      <c r="D22" s="58">
        <f>+'CUADRO 7A'!D142</f>
        <v>0</v>
      </c>
      <c r="E22" s="58">
        <f>+'CUADRO 7A'!E142</f>
        <v>0</v>
      </c>
      <c r="F22" s="58">
        <f>+'CUADRO 7A'!F142</f>
        <v>0</v>
      </c>
      <c r="G22" s="58">
        <f>+'CUADRO 7A'!G142</f>
        <v>0</v>
      </c>
      <c r="H22" s="58">
        <f>+'CUADRO 7A'!H142</f>
        <v>0</v>
      </c>
      <c r="I22" s="58">
        <f>+'CUADRO 7A'!I142</f>
        <v>0</v>
      </c>
      <c r="J22" s="58">
        <f>+'CUADRO 7A'!J142</f>
        <v>0</v>
      </c>
      <c r="K22" s="58">
        <f>+'CUADRO 7A'!K142</f>
        <v>0</v>
      </c>
      <c r="L22" s="58">
        <f>+'CUADRO 7A'!L142</f>
        <v>0</v>
      </c>
      <c r="M22" s="58">
        <f>+'CUADRO 7A'!M142</f>
        <v>0</v>
      </c>
      <c r="N22" s="58">
        <f>+'CUADRO 7A'!N142</f>
        <v>0</v>
      </c>
      <c r="O22" s="58">
        <f>+'CUADRO 7A'!O142</f>
        <v>0</v>
      </c>
      <c r="P22" s="58">
        <f>+'CUADRO 7A'!P142</f>
        <v>0</v>
      </c>
      <c r="Q22" s="58">
        <f>+'CUADRO 7A'!Q142</f>
        <v>0</v>
      </c>
      <c r="R22" s="58">
        <f>+'CUADRO 7A'!R142</f>
        <v>0</v>
      </c>
      <c r="S22" s="58">
        <f>+'CUADRO 7A'!S142</f>
        <v>0</v>
      </c>
      <c r="T22" s="58">
        <f>+'CUADRO 7A'!T142</f>
        <v>0</v>
      </c>
      <c r="U22" s="58">
        <f>+'CUADRO 7A'!U142</f>
        <v>0</v>
      </c>
      <c r="V22" s="58">
        <f>+'CUADRO 7A'!V142</f>
        <v>314565.19923199998</v>
      </c>
      <c r="W22" s="58">
        <f>+'CUADRO 7A'!W142</f>
        <v>358349.19400399999</v>
      </c>
      <c r="X22" s="58">
        <f>+'CUADRO 7A'!X142</f>
        <v>816124.45275900001</v>
      </c>
      <c r="Y22" s="58">
        <f>+'CUADRO 7A'!Y142</f>
        <v>2115372.196058</v>
      </c>
      <c r="Z22" s="58">
        <f>+'CUADRO 7A'!Z142</f>
        <v>1258560.2226849999</v>
      </c>
      <c r="AA22" s="58">
        <f>+'CUADRO 7A'!AA142</f>
        <v>1251378.7951169999</v>
      </c>
      <c r="AB22" s="58">
        <f>+'CUADRO 7A'!AB142</f>
        <v>1267063.181505</v>
      </c>
    </row>
    <row r="23" spans="2:28" x14ac:dyDescent="0.2">
      <c r="B23" s="60" t="s">
        <v>235</v>
      </c>
      <c r="C23" s="58">
        <f>+'CUADRO 7A'!C143</f>
        <v>128841.039406</v>
      </c>
      <c r="D23" s="58">
        <f>+'CUADRO 7A'!D143</f>
        <v>330948.21213300002</v>
      </c>
      <c r="E23" s="58">
        <f>+'CUADRO 7A'!E143</f>
        <v>512999.57958999998</v>
      </c>
      <c r="F23" s="58">
        <f>+'CUADRO 7A'!F143</f>
        <v>379222.91620799998</v>
      </c>
      <c r="G23" s="58">
        <f>+'CUADRO 7A'!G143</f>
        <v>2500803.5715580001</v>
      </c>
      <c r="H23" s="58">
        <f>+'CUADRO 7A'!H143</f>
        <v>2173884.6110740001</v>
      </c>
      <c r="I23" s="58">
        <f>+'CUADRO 7A'!I143</f>
        <v>191064.140377</v>
      </c>
      <c r="J23" s="58">
        <f>+'CUADRO 7A'!J143</f>
        <v>350823.64671100001</v>
      </c>
      <c r="K23" s="58">
        <f>+'CUADRO 7A'!K143</f>
        <v>460807.30852600001</v>
      </c>
      <c r="L23" s="58">
        <f>+'CUADRO 7A'!L143</f>
        <v>937473.20857599995</v>
      </c>
      <c r="M23" s="58">
        <f>+'CUADRO 7A'!M143</f>
        <v>476897.958339</v>
      </c>
      <c r="N23" s="58">
        <f>+'CUADRO 7A'!N143</f>
        <v>483788.33465099998</v>
      </c>
      <c r="O23" s="58">
        <f>+'CUADRO 7A'!O143</f>
        <v>549610.06054400001</v>
      </c>
      <c r="P23" s="58">
        <f>+'CUADRO 7A'!P143</f>
        <v>525964.69832700002</v>
      </c>
      <c r="Q23" s="58">
        <f>+'CUADRO 7A'!Q143</f>
        <v>618243.81466799998</v>
      </c>
      <c r="R23" s="58">
        <f>+'CUADRO 7A'!R143</f>
        <v>881009.22053399996</v>
      </c>
      <c r="S23" s="58">
        <f>+'CUADRO 7A'!S143</f>
        <v>1235540.952661</v>
      </c>
      <c r="T23" s="58">
        <f>+'CUADRO 7A'!T143</f>
        <v>2149141.3075839998</v>
      </c>
      <c r="U23" s="58">
        <f>+'CUADRO 7A'!U143</f>
        <v>526106.53145899996</v>
      </c>
      <c r="V23" s="58">
        <f>+'CUADRO 7A'!V143</f>
        <v>0</v>
      </c>
      <c r="W23" s="58">
        <f>+'CUADRO 7A'!W143</f>
        <v>0</v>
      </c>
      <c r="X23" s="58">
        <f>+'CUADRO 7A'!X143</f>
        <v>0</v>
      </c>
      <c r="Y23" s="58">
        <f>+'CUADRO 7A'!Y143</f>
        <v>0</v>
      </c>
      <c r="Z23" s="58">
        <f>+'CUADRO 7A'!Z143</f>
        <v>0</v>
      </c>
      <c r="AA23" s="58">
        <f>+'CUADRO 7A'!AA143</f>
        <v>0</v>
      </c>
      <c r="AB23" s="58">
        <f>+'CUADRO 7A'!AB143</f>
        <v>0</v>
      </c>
    </row>
    <row r="24" spans="2:28" s="52" customFormat="1" x14ac:dyDescent="0.2">
      <c r="B24" s="54" t="s">
        <v>236</v>
      </c>
      <c r="C24" s="55">
        <f>+'CUADRO 7A'!C144</f>
        <v>5863.4449999999997</v>
      </c>
      <c r="D24" s="55">
        <f>+'CUADRO 7A'!D144</f>
        <v>40621.851000000002</v>
      </c>
      <c r="E24" s="55">
        <f>+'CUADRO 7A'!E144</f>
        <v>37354.286</v>
      </c>
      <c r="F24" s="55">
        <f>+'CUADRO 7A'!F144</f>
        <v>35585.277000000002</v>
      </c>
      <c r="G24" s="55">
        <f>+'CUADRO 7A'!G144</f>
        <v>33949.139000000003</v>
      </c>
      <c r="H24" s="55">
        <f>+'CUADRO 7A'!H144</f>
        <v>35236.796000000002</v>
      </c>
      <c r="I24" s="55">
        <f>+'CUADRO 7A'!I144</f>
        <v>37115</v>
      </c>
      <c r="J24" s="55">
        <f>+'CUADRO 7A'!J144</f>
        <v>38411</v>
      </c>
      <c r="K24" s="55">
        <f>+'CUADRO 7A'!K144</f>
        <v>38422</v>
      </c>
      <c r="L24" s="55">
        <f>+'CUADRO 7A'!L144</f>
        <v>49904.4</v>
      </c>
      <c r="M24" s="55">
        <f>+'CUADRO 7A'!M144</f>
        <v>54334.400000000001</v>
      </c>
      <c r="N24" s="55">
        <f>+'CUADRO 7A'!N144</f>
        <v>75978.8</v>
      </c>
      <c r="O24" s="55">
        <f>+'CUADRO 7A'!O144</f>
        <v>63908</v>
      </c>
      <c r="P24" s="55">
        <f>+'CUADRO 7A'!P144</f>
        <v>72332.010840999996</v>
      </c>
      <c r="Q24" s="55">
        <f>+'CUADRO 7A'!Q144</f>
        <v>76340.87</v>
      </c>
      <c r="R24" s="55">
        <f>+'CUADRO 7A'!R144</f>
        <v>78169.786334999997</v>
      </c>
      <c r="S24" s="55">
        <f>+'CUADRO 7A'!S144</f>
        <v>78298.435530000002</v>
      </c>
      <c r="T24" s="55">
        <f>+'CUADRO 7A'!T144</f>
        <v>90067.048580999995</v>
      </c>
      <c r="U24" s="55">
        <f>+'CUADRO 7A'!U144</f>
        <v>98433</v>
      </c>
      <c r="V24" s="55">
        <f>+'CUADRO 7A'!V144</f>
        <v>0</v>
      </c>
      <c r="W24" s="55">
        <f>+'CUADRO 7A'!W144</f>
        <v>0</v>
      </c>
      <c r="X24" s="55">
        <f>+'CUADRO 7A'!X144</f>
        <v>0</v>
      </c>
      <c r="Y24" s="55">
        <f>+'CUADRO 7A'!Y144</f>
        <v>0</v>
      </c>
      <c r="Z24" s="55">
        <f>+'CUADRO 7A'!Z144</f>
        <v>0</v>
      </c>
      <c r="AA24" s="55">
        <f>+'CUADRO 7A'!AA144</f>
        <v>0</v>
      </c>
      <c r="AB24" s="55">
        <f>+'CUADRO 7A'!AB144</f>
        <v>0</v>
      </c>
    </row>
    <row r="25" spans="2:28" x14ac:dyDescent="0.2">
      <c r="B25" s="60" t="s">
        <v>237</v>
      </c>
      <c r="C25" s="58">
        <f>+'CUADRO 7A'!C145</f>
        <v>4694.3230000000003</v>
      </c>
      <c r="D25" s="58">
        <f>+'CUADRO 7A'!D145</f>
        <v>36743.508999999998</v>
      </c>
      <c r="E25" s="58">
        <f>+'CUADRO 7A'!E145</f>
        <v>34632.966999999997</v>
      </c>
      <c r="F25" s="58">
        <f>+'CUADRO 7A'!F145</f>
        <v>32768.163</v>
      </c>
      <c r="G25" s="58">
        <f>+'CUADRO 7A'!G145</f>
        <v>31689.075000000001</v>
      </c>
      <c r="H25" s="58">
        <f>+'CUADRO 7A'!H145</f>
        <v>32948.792999999998</v>
      </c>
      <c r="I25" s="58">
        <f>+'CUADRO 7A'!I145</f>
        <v>35981</v>
      </c>
      <c r="J25" s="58">
        <f>+'CUADRO 7A'!J145</f>
        <v>36353.5</v>
      </c>
      <c r="K25" s="58">
        <f>+'CUADRO 7A'!K145</f>
        <v>36947</v>
      </c>
      <c r="L25" s="58">
        <f>+'CUADRO 7A'!L145</f>
        <v>48945.4</v>
      </c>
      <c r="M25" s="58">
        <f>+'CUADRO 7A'!M145</f>
        <v>51608.9</v>
      </c>
      <c r="N25" s="58">
        <f>+'CUADRO 7A'!N145</f>
        <v>74384.800000000003</v>
      </c>
      <c r="O25" s="58">
        <f>+'CUADRO 7A'!O145</f>
        <v>61979.1</v>
      </c>
      <c r="P25" s="58">
        <f>+'CUADRO 7A'!P145</f>
        <v>69598.010840999996</v>
      </c>
      <c r="Q25" s="58">
        <f>+'CUADRO 7A'!Q145</f>
        <v>75284.87</v>
      </c>
      <c r="R25" s="58">
        <f>+'CUADRO 7A'!R145</f>
        <v>77213.461391000004</v>
      </c>
      <c r="S25" s="58">
        <f>+'CUADRO 7A'!S145</f>
        <v>75214.321280999997</v>
      </c>
      <c r="T25" s="58">
        <f>+'CUADRO 7A'!T145</f>
        <v>86892.731581</v>
      </c>
      <c r="U25" s="58">
        <f>+'CUADRO 7A'!U145</f>
        <v>95097</v>
      </c>
      <c r="V25" s="58">
        <f>+'CUADRO 7A'!V145</f>
        <v>0</v>
      </c>
      <c r="W25" s="58">
        <f>+'CUADRO 7A'!W145</f>
        <v>0</v>
      </c>
      <c r="X25" s="58">
        <f>+'CUADRO 7A'!X145</f>
        <v>0</v>
      </c>
      <c r="Y25" s="58">
        <f>+'CUADRO 7A'!Y145</f>
        <v>0</v>
      </c>
      <c r="Z25" s="58">
        <f>+'CUADRO 7A'!Z145</f>
        <v>0</v>
      </c>
      <c r="AA25" s="58">
        <f>+'CUADRO 7A'!AA145</f>
        <v>0</v>
      </c>
      <c r="AB25" s="58">
        <f>+'CUADRO 7A'!AB145</f>
        <v>0</v>
      </c>
    </row>
    <row r="26" spans="2:28" x14ac:dyDescent="0.2">
      <c r="B26" s="60" t="s">
        <v>238</v>
      </c>
      <c r="C26" s="58">
        <f>+'CUADRO 7A'!C146</f>
        <v>1169.1220000000001</v>
      </c>
      <c r="D26" s="58">
        <f>+'CUADRO 7A'!D146</f>
        <v>3878.3420000000001</v>
      </c>
      <c r="E26" s="58">
        <f>+'CUADRO 7A'!E146</f>
        <v>2721.319</v>
      </c>
      <c r="F26" s="58">
        <f>+'CUADRO 7A'!F146</f>
        <v>2817.114</v>
      </c>
      <c r="G26" s="58">
        <f>+'CUADRO 7A'!G146</f>
        <v>2260.0639999999999</v>
      </c>
      <c r="H26" s="58">
        <f>+'CUADRO 7A'!H146</f>
        <v>2288.0030000000002</v>
      </c>
      <c r="I26" s="58">
        <f>+'CUADRO 7A'!I146</f>
        <v>1134</v>
      </c>
      <c r="J26" s="58">
        <f>+'CUADRO 7A'!J146</f>
        <v>2057.5</v>
      </c>
      <c r="K26" s="58">
        <f>+'CUADRO 7A'!K146</f>
        <v>1475</v>
      </c>
      <c r="L26" s="58">
        <f>+'CUADRO 7A'!L146</f>
        <v>959</v>
      </c>
      <c r="M26" s="58">
        <f>+'CUADRO 7A'!M146</f>
        <v>2725.5</v>
      </c>
      <c r="N26" s="58">
        <f>+'CUADRO 7A'!N146</f>
        <v>1594</v>
      </c>
      <c r="O26" s="58">
        <f>+'CUADRO 7A'!O146</f>
        <v>1928.9</v>
      </c>
      <c r="P26" s="58">
        <f>+'CUADRO 7A'!P146</f>
        <v>2734</v>
      </c>
      <c r="Q26" s="58">
        <f>+'CUADRO 7A'!Q146</f>
        <v>1056</v>
      </c>
      <c r="R26" s="58">
        <f>+'CUADRO 7A'!R146</f>
        <v>956.32494399999996</v>
      </c>
      <c r="S26" s="58">
        <f>+'CUADRO 7A'!S146</f>
        <v>3084.1142490000002</v>
      </c>
      <c r="T26" s="58">
        <f>+'CUADRO 7A'!T146</f>
        <v>3174.317</v>
      </c>
      <c r="U26" s="58">
        <f>+'CUADRO 7A'!U146</f>
        <v>3336</v>
      </c>
      <c r="V26" s="58">
        <f>+'CUADRO 7A'!V146</f>
        <v>0</v>
      </c>
      <c r="W26" s="58">
        <f>+'CUADRO 7A'!W146</f>
        <v>0</v>
      </c>
      <c r="X26" s="58">
        <f>+'CUADRO 7A'!X146</f>
        <v>0</v>
      </c>
      <c r="Y26" s="58">
        <f>+'CUADRO 7A'!Y146</f>
        <v>0</v>
      </c>
      <c r="Z26" s="58">
        <f>+'CUADRO 7A'!Z146</f>
        <v>0</v>
      </c>
      <c r="AA26" s="58">
        <f>+'CUADRO 7A'!AA146</f>
        <v>0</v>
      </c>
      <c r="AB26" s="58">
        <f>+'CUADRO 7A'!AB146</f>
        <v>0</v>
      </c>
    </row>
    <row r="27" spans="2:28" x14ac:dyDescent="0.2">
      <c r="B27" s="90" t="s">
        <v>239</v>
      </c>
      <c r="C27" s="66">
        <f>+'CUADRO 7A'!C147</f>
        <v>748310.55725199997</v>
      </c>
      <c r="D27" s="66">
        <f>+'CUADRO 7A'!D147</f>
        <v>878170.86710799998</v>
      </c>
      <c r="E27" s="66">
        <f>+'CUADRO 7A'!E147</f>
        <v>565999.78486400004</v>
      </c>
      <c r="F27" s="66">
        <f>+'CUADRO 7A'!F147</f>
        <v>478469.41111300001</v>
      </c>
      <c r="G27" s="66">
        <f>+'CUADRO 7A'!G147</f>
        <v>718930.27063100005</v>
      </c>
      <c r="H27" s="66">
        <f>+'CUADRO 7A'!H147</f>
        <v>453727.976028</v>
      </c>
      <c r="I27" s="66">
        <f>+'CUADRO 7A'!I147</f>
        <v>1001528.696714</v>
      </c>
      <c r="J27" s="66">
        <f>+'CUADRO 7A'!J147</f>
        <v>1319455.1238760001</v>
      </c>
      <c r="K27" s="66">
        <f>+'CUADRO 7A'!K147</f>
        <v>1213412.560755</v>
      </c>
      <c r="L27" s="66">
        <f>+'CUADRO 7A'!L147</f>
        <v>1820318.56791</v>
      </c>
      <c r="M27" s="66">
        <f>+'CUADRO 7A'!M147</f>
        <v>3073839.7873280002</v>
      </c>
      <c r="N27" s="66">
        <f>+'CUADRO 7A'!N147</f>
        <v>2657402.2852940001</v>
      </c>
      <c r="O27" s="66">
        <f>+'CUADRO 7A'!O147</f>
        <v>2350715.869618</v>
      </c>
      <c r="P27" s="66">
        <f>+'CUADRO 7A'!P147</f>
        <v>2117466.088945</v>
      </c>
      <c r="Q27" s="66">
        <f>+'CUADRO 7A'!Q147</f>
        <v>2518262.618609</v>
      </c>
      <c r="R27" s="66">
        <f>+'CUADRO 7A'!R147</f>
        <v>2621037.251408</v>
      </c>
      <c r="S27" s="66">
        <f>+'CUADRO 7A'!S147</f>
        <v>3062182.2671300001</v>
      </c>
      <c r="T27" s="66">
        <f>+'CUADRO 7A'!T147</f>
        <v>3274366.1470150002</v>
      </c>
      <c r="U27" s="66">
        <f>+'CUADRO 7A'!U147</f>
        <v>2548102.5146300001</v>
      </c>
      <c r="V27" s="66">
        <f>+'CUADRO 7A'!V147</f>
        <v>2582200.5330980001</v>
      </c>
      <c r="W27" s="66">
        <f>+'CUADRO 7A'!W147</f>
        <v>2221582.3713239999</v>
      </c>
      <c r="X27" s="66">
        <f>+'CUADRO 7A'!X147</f>
        <v>3223694.4135369998</v>
      </c>
      <c r="Y27" s="66">
        <f>+'CUADRO 7A'!Y147</f>
        <v>2914792.2234260002</v>
      </c>
      <c r="Z27" s="66">
        <f>+'CUADRO 7A'!Z147</f>
        <v>4873528.2520949999</v>
      </c>
      <c r="AA27" s="66">
        <f>+'CUADRO 7A'!AA147</f>
        <v>7035494.5053249998</v>
      </c>
      <c r="AB27" s="66">
        <f>+'CUADRO 7A'!AB147</f>
        <v>6934686.9119830001</v>
      </c>
    </row>
    <row r="28" spans="2:28" x14ac:dyDescent="0.2">
      <c r="B28" s="61" t="s">
        <v>240</v>
      </c>
      <c r="C28" s="58">
        <f>+'CUADRO 7A'!C148</f>
        <v>0</v>
      </c>
      <c r="D28" s="58">
        <f>+'CUADRO 7A'!D148</f>
        <v>0</v>
      </c>
      <c r="E28" s="58">
        <f>+'CUADRO 7A'!E148</f>
        <v>0</v>
      </c>
      <c r="F28" s="58">
        <f>+'CUADRO 7A'!F148</f>
        <v>0</v>
      </c>
      <c r="G28" s="58">
        <f>+'CUADRO 7A'!G148</f>
        <v>0</v>
      </c>
      <c r="H28" s="58">
        <f>+'CUADRO 7A'!H148</f>
        <v>0</v>
      </c>
      <c r="I28" s="58">
        <f>+'CUADRO 7A'!I148</f>
        <v>0</v>
      </c>
      <c r="J28" s="58">
        <f>+'CUADRO 7A'!J148</f>
        <v>0</v>
      </c>
      <c r="K28" s="58">
        <f>+'CUADRO 7A'!K148</f>
        <v>0</v>
      </c>
      <c r="L28" s="58">
        <f>+'CUADRO 7A'!L148</f>
        <v>0</v>
      </c>
      <c r="M28" s="58">
        <f>+'CUADRO 7A'!M148</f>
        <v>0</v>
      </c>
      <c r="N28" s="58">
        <f>+'CUADRO 7A'!N148</f>
        <v>0</v>
      </c>
      <c r="O28" s="58">
        <f>+'CUADRO 7A'!O148</f>
        <v>0</v>
      </c>
      <c r="P28" s="58">
        <f>+'CUADRO 7A'!P148</f>
        <v>0</v>
      </c>
      <c r="Q28" s="58">
        <f>+'CUADRO 7A'!Q148</f>
        <v>0</v>
      </c>
      <c r="R28" s="58">
        <f>+'CUADRO 7A'!R148</f>
        <v>0</v>
      </c>
      <c r="S28" s="58">
        <f>+'CUADRO 7A'!S148</f>
        <v>0</v>
      </c>
      <c r="T28" s="58">
        <f>+'CUADRO 7A'!T148</f>
        <v>0</v>
      </c>
      <c r="U28" s="58">
        <f>+'CUADRO 7A'!U148</f>
        <v>0</v>
      </c>
      <c r="V28" s="58">
        <f>+'CUADRO 7A'!V148</f>
        <v>0</v>
      </c>
      <c r="W28" s="58">
        <f>+'CUADRO 7A'!W148</f>
        <v>496.65894300000002</v>
      </c>
      <c r="X28" s="58">
        <f>+'CUADRO 7A'!X148</f>
        <v>1073.804742</v>
      </c>
      <c r="Y28" s="58">
        <f>+'CUADRO 7A'!Y148</f>
        <v>65426.544933999998</v>
      </c>
      <c r="Z28" s="58">
        <f>+'CUADRO 7A'!Z148</f>
        <v>371.3</v>
      </c>
      <c r="AA28" s="58">
        <f>+'CUADRO 7A'!AA148</f>
        <v>337</v>
      </c>
      <c r="AB28" s="58">
        <f>+'CUADRO 7A'!AB148</f>
        <v>1954.4598000000001</v>
      </c>
    </row>
    <row r="29" spans="2:28" x14ac:dyDescent="0.2">
      <c r="B29" s="61" t="s">
        <v>241</v>
      </c>
      <c r="C29" s="58">
        <f>+'CUADRO 7A'!C149</f>
        <v>0</v>
      </c>
      <c r="D29" s="58">
        <f>+'CUADRO 7A'!D149</f>
        <v>0</v>
      </c>
      <c r="E29" s="58">
        <f>+'CUADRO 7A'!E149</f>
        <v>0</v>
      </c>
      <c r="F29" s="58">
        <f>+'CUADRO 7A'!F149</f>
        <v>0</v>
      </c>
      <c r="G29" s="58">
        <f>+'CUADRO 7A'!G149</f>
        <v>0</v>
      </c>
      <c r="H29" s="58">
        <f>+'CUADRO 7A'!H149</f>
        <v>0</v>
      </c>
      <c r="I29" s="58">
        <f>+'CUADRO 7A'!I149</f>
        <v>0</v>
      </c>
      <c r="J29" s="58">
        <f>+'CUADRO 7A'!J149</f>
        <v>0</v>
      </c>
      <c r="K29" s="58">
        <f>+'CUADRO 7A'!K149</f>
        <v>0</v>
      </c>
      <c r="L29" s="58">
        <f>+'CUADRO 7A'!L149</f>
        <v>0</v>
      </c>
      <c r="M29" s="58">
        <f>+'CUADRO 7A'!M149</f>
        <v>0</v>
      </c>
      <c r="N29" s="58">
        <f>+'CUADRO 7A'!N149</f>
        <v>1754525.990121</v>
      </c>
      <c r="O29" s="58">
        <f>+'CUADRO 7A'!O149</f>
        <v>1759715.6597120001</v>
      </c>
      <c r="P29" s="58">
        <f>+'CUADRO 7A'!P149</f>
        <v>1445969.070171</v>
      </c>
      <c r="Q29" s="58">
        <f>+'CUADRO 7A'!Q149</f>
        <v>1879036.146187</v>
      </c>
      <c r="R29" s="58">
        <f>+'CUADRO 7A'!R149</f>
        <v>2254482.3271929999</v>
      </c>
      <c r="S29" s="58">
        <f>+'CUADRO 7A'!S149</f>
        <v>2220277.5961969998</v>
      </c>
      <c r="T29" s="58">
        <f>+'CUADRO 7A'!T149</f>
        <v>2909833.4937300002</v>
      </c>
      <c r="U29" s="58">
        <f>+'CUADRO 7A'!U149</f>
        <v>2114473.6616989998</v>
      </c>
      <c r="V29" s="58">
        <f>+'CUADRO 7A'!V149</f>
        <v>2328187.2885560002</v>
      </c>
      <c r="W29" s="58">
        <f>+'CUADRO 7A'!W149</f>
        <v>1955768.171411</v>
      </c>
      <c r="X29" s="58">
        <f>+'CUADRO 7A'!X149</f>
        <v>2722712.3813550002</v>
      </c>
      <c r="Y29" s="58">
        <f>+'CUADRO 7A'!Y149</f>
        <v>2411800.9712760001</v>
      </c>
      <c r="Z29" s="58">
        <f>+'CUADRO 7A'!Z149</f>
        <v>3946344.811183</v>
      </c>
      <c r="AA29" s="58">
        <f>+'CUADRO 7A'!AA149</f>
        <v>6479605.1287900005</v>
      </c>
      <c r="AB29" s="58">
        <f>+'CUADRO 7A'!AB149</f>
        <v>6480674.3762720004</v>
      </c>
    </row>
    <row r="30" spans="2:28" x14ac:dyDescent="0.2">
      <c r="B30" s="61" t="s">
        <v>322</v>
      </c>
      <c r="C30" s="58">
        <f>+'CUADRO 7A'!C150</f>
        <v>0</v>
      </c>
      <c r="D30" s="58">
        <f>+'CUADRO 7A'!D150</f>
        <v>0</v>
      </c>
      <c r="E30" s="58">
        <f>+'CUADRO 7A'!E150</f>
        <v>0</v>
      </c>
      <c r="F30" s="58">
        <f>+'CUADRO 7A'!F150</f>
        <v>0</v>
      </c>
      <c r="G30" s="58">
        <f>+'CUADRO 7A'!G150</f>
        <v>0</v>
      </c>
      <c r="H30" s="58">
        <f>+'CUADRO 7A'!H150</f>
        <v>0</v>
      </c>
      <c r="I30" s="58">
        <f>+'CUADRO 7A'!I150</f>
        <v>0</v>
      </c>
      <c r="J30" s="58">
        <f>+'CUADRO 7A'!J150</f>
        <v>0</v>
      </c>
      <c r="K30" s="58">
        <f>+'CUADRO 7A'!K150</f>
        <v>0</v>
      </c>
      <c r="L30" s="58">
        <f>+'CUADRO 7A'!L150</f>
        <v>0</v>
      </c>
      <c r="M30" s="58">
        <f>+'CUADRO 7A'!M150</f>
        <v>0</v>
      </c>
      <c r="N30" s="58">
        <f>+'CUADRO 7A'!N150</f>
        <v>0</v>
      </c>
      <c r="O30" s="58">
        <f>+'CUADRO 7A'!O150</f>
        <v>0</v>
      </c>
      <c r="P30" s="58">
        <f>+'CUADRO 7A'!P150</f>
        <v>0</v>
      </c>
      <c r="Q30" s="58">
        <f>+'CUADRO 7A'!Q150</f>
        <v>0</v>
      </c>
      <c r="R30" s="58">
        <f>+'CUADRO 7A'!R150</f>
        <v>0</v>
      </c>
      <c r="S30" s="58">
        <f>+'CUADRO 7A'!S150</f>
        <v>0</v>
      </c>
      <c r="T30" s="58">
        <f>+'CUADRO 7A'!T150</f>
        <v>0</v>
      </c>
      <c r="U30" s="58">
        <f>+'CUADRO 7A'!U150</f>
        <v>0</v>
      </c>
      <c r="V30" s="58">
        <f>+'CUADRO 7A'!V150</f>
        <v>0</v>
      </c>
      <c r="W30" s="58">
        <f>+'CUADRO 7A'!W150</f>
        <v>1094.9839999999999</v>
      </c>
      <c r="X30" s="58">
        <f>+'CUADRO 7A'!X150</f>
        <v>1042.925</v>
      </c>
      <c r="Y30" s="58">
        <f>+'CUADRO 7A'!Y150</f>
        <v>1186.6199999999999</v>
      </c>
      <c r="Z30" s="58">
        <f>+'CUADRO 7A'!Z150</f>
        <v>268.245</v>
      </c>
      <c r="AA30" s="58">
        <f>+'CUADRO 7A'!AA150</f>
        <v>385.72300000000001</v>
      </c>
      <c r="AB30" s="58">
        <f>+'CUADRO 7A'!AB150</f>
        <v>430.09899999999999</v>
      </c>
    </row>
    <row r="31" spans="2:28" x14ac:dyDescent="0.2">
      <c r="B31" s="61" t="s">
        <v>242</v>
      </c>
      <c r="C31" s="58">
        <f>+'CUADRO 7A'!C151</f>
        <v>216106.71471</v>
      </c>
      <c r="D31" s="58">
        <f>+'CUADRO 7A'!D151</f>
        <v>193483.324027</v>
      </c>
      <c r="E31" s="58">
        <f>+'CUADRO 7A'!E151</f>
        <v>202944.107116</v>
      </c>
      <c r="F31" s="58">
        <f>+'CUADRO 7A'!F151</f>
        <v>175989.970577</v>
      </c>
      <c r="G31" s="58">
        <f>+'CUADRO 7A'!G151</f>
        <v>267300.069174</v>
      </c>
      <c r="H31" s="58">
        <f>+'CUADRO 7A'!H151</f>
        <v>261334.74648100001</v>
      </c>
      <c r="I31" s="58">
        <f>+'CUADRO 7A'!I151</f>
        <v>328897.12540899997</v>
      </c>
      <c r="J31" s="58">
        <f>+'CUADRO 7A'!J151</f>
        <v>239640.73998700001</v>
      </c>
      <c r="K31" s="58">
        <f>+'CUADRO 7A'!K151</f>
        <v>345728.39058000001</v>
      </c>
      <c r="L31" s="58">
        <f>+'CUADRO 7A'!L151</f>
        <v>470278.329921</v>
      </c>
      <c r="M31" s="58">
        <f>+'CUADRO 7A'!M151</f>
        <v>343389.858443</v>
      </c>
      <c r="N31" s="58">
        <f>+'CUADRO 7A'!N151</f>
        <v>465611.84262900002</v>
      </c>
      <c r="O31" s="58">
        <f>+'CUADRO 7A'!O151</f>
        <v>421647.14746000001</v>
      </c>
      <c r="P31" s="58">
        <f>+'CUADRO 7A'!P151</f>
        <v>351671.33178200002</v>
      </c>
      <c r="Q31" s="58">
        <f>+'CUADRO 7A'!Q151</f>
        <v>319376.73034399998</v>
      </c>
      <c r="R31" s="58">
        <f>+'CUADRO 7A'!R151</f>
        <v>287346.54203900002</v>
      </c>
      <c r="S31" s="58">
        <f>+'CUADRO 7A'!S151</f>
        <v>322997.865376</v>
      </c>
      <c r="T31" s="58">
        <f>+'CUADRO 7A'!T151</f>
        <v>277765.96300400002</v>
      </c>
      <c r="U31" s="58">
        <f>+'CUADRO 7A'!U151</f>
        <v>245389.55426199999</v>
      </c>
      <c r="V31" s="58">
        <f>+'CUADRO 7A'!V151</f>
        <v>98641.171361999994</v>
      </c>
      <c r="W31" s="58">
        <f>+'CUADRO 7A'!W151</f>
        <v>110329.249591</v>
      </c>
      <c r="X31" s="58">
        <f>+'CUADRO 7A'!X151</f>
        <v>120761.949903</v>
      </c>
      <c r="Y31" s="58">
        <f>+'CUADRO 7A'!Y151</f>
        <v>87658.296583000003</v>
      </c>
      <c r="Z31" s="58">
        <f>+'CUADRO 7A'!Z151</f>
        <v>118816.506911</v>
      </c>
      <c r="AA31" s="58">
        <f>+'CUADRO 7A'!AA151</f>
        <v>221134.91658200001</v>
      </c>
      <c r="AB31" s="58">
        <f>+'CUADRO 7A'!AB151</f>
        <v>180982.199108</v>
      </c>
    </row>
    <row r="32" spans="2:28" x14ac:dyDescent="0.2">
      <c r="B32" s="61" t="s">
        <v>243</v>
      </c>
      <c r="C32" s="58">
        <f>+'CUADRO 7A'!C152</f>
        <v>22646.944960000001</v>
      </c>
      <c r="D32" s="58">
        <f>+'CUADRO 7A'!D152</f>
        <v>26486.799999999999</v>
      </c>
      <c r="E32" s="58">
        <f>+'CUADRO 7A'!E152</f>
        <v>2622</v>
      </c>
      <c r="F32" s="58">
        <f>+'CUADRO 7A'!F152</f>
        <v>0</v>
      </c>
      <c r="G32" s="58">
        <f>+'CUADRO 7A'!G152</f>
        <v>0</v>
      </c>
      <c r="H32" s="58">
        <f>+'CUADRO 7A'!H152</f>
        <v>0</v>
      </c>
      <c r="I32" s="58">
        <f>+'CUADRO 7A'!I152</f>
        <v>0</v>
      </c>
      <c r="J32" s="58">
        <f>+'CUADRO 7A'!J152</f>
        <v>5465.9026510000003</v>
      </c>
      <c r="K32" s="58">
        <f>+'CUADRO 7A'!K152</f>
        <v>2639.2710000000002</v>
      </c>
      <c r="L32" s="58">
        <f>+'CUADRO 7A'!L152</f>
        <v>0</v>
      </c>
      <c r="M32" s="58">
        <f>+'CUADRO 7A'!M152</f>
        <v>0</v>
      </c>
      <c r="N32" s="58">
        <f>+'CUADRO 7A'!N152</f>
        <v>0</v>
      </c>
      <c r="O32" s="58">
        <f>+'CUADRO 7A'!O152</f>
        <v>0</v>
      </c>
      <c r="P32" s="58">
        <f>+'CUADRO 7A'!P152</f>
        <v>0</v>
      </c>
      <c r="Q32" s="58">
        <f>+'CUADRO 7A'!Q152</f>
        <v>0</v>
      </c>
      <c r="R32" s="58">
        <f>+'CUADRO 7A'!R152</f>
        <v>0</v>
      </c>
      <c r="S32" s="58">
        <f>+'CUADRO 7A'!S152</f>
        <v>0</v>
      </c>
      <c r="T32" s="58">
        <f>+'CUADRO 7A'!T152</f>
        <v>0</v>
      </c>
      <c r="U32" s="58">
        <f>+'CUADRO 7A'!U152</f>
        <v>0</v>
      </c>
      <c r="V32" s="58">
        <f>+'CUADRO 7A'!V152</f>
        <v>0</v>
      </c>
      <c r="W32" s="58">
        <f>+'CUADRO 7A'!W152</f>
        <v>0</v>
      </c>
      <c r="X32" s="58">
        <f>+'CUADRO 7A'!X152</f>
        <v>0</v>
      </c>
      <c r="Y32" s="58">
        <f>+'CUADRO 7A'!Y152</f>
        <v>0</v>
      </c>
      <c r="Z32" s="58">
        <f>+'CUADRO 7A'!Z152</f>
        <v>399999.90955500002</v>
      </c>
      <c r="AA32" s="58">
        <f>+'CUADRO 7A'!AA152</f>
        <v>0</v>
      </c>
      <c r="AB32" s="58">
        <f>+'CUADRO 7A'!AB152</f>
        <v>0</v>
      </c>
    </row>
    <row r="33" spans="2:28" x14ac:dyDescent="0.2">
      <c r="B33" s="61" t="s">
        <v>244</v>
      </c>
      <c r="C33" s="58">
        <f>+'CUADRO 7A'!C153</f>
        <v>0</v>
      </c>
      <c r="D33" s="58">
        <f>+'CUADRO 7A'!D153</f>
        <v>0</v>
      </c>
      <c r="E33" s="58">
        <f>+'CUADRO 7A'!E153</f>
        <v>0</v>
      </c>
      <c r="F33" s="58">
        <f>+'CUADRO 7A'!F153</f>
        <v>0</v>
      </c>
      <c r="G33" s="58">
        <f>+'CUADRO 7A'!G153</f>
        <v>0</v>
      </c>
      <c r="H33" s="58">
        <f>+'CUADRO 7A'!H153</f>
        <v>0</v>
      </c>
      <c r="I33" s="58">
        <f>+'CUADRO 7A'!I153</f>
        <v>0</v>
      </c>
      <c r="J33" s="58">
        <f>+'CUADRO 7A'!J153</f>
        <v>0</v>
      </c>
      <c r="K33" s="58">
        <f>+'CUADRO 7A'!K153</f>
        <v>0</v>
      </c>
      <c r="L33" s="58">
        <f>+'CUADRO 7A'!L153</f>
        <v>0</v>
      </c>
      <c r="M33" s="58">
        <f>+'CUADRO 7A'!M153</f>
        <v>0</v>
      </c>
      <c r="N33" s="58">
        <f>+'CUADRO 7A'!N153</f>
        <v>0</v>
      </c>
      <c r="O33" s="58">
        <f>+'CUADRO 7A'!O153</f>
        <v>0</v>
      </c>
      <c r="P33" s="58">
        <f>+'CUADRO 7A'!P153</f>
        <v>0</v>
      </c>
      <c r="Q33" s="58">
        <f>+'CUADRO 7A'!Q153</f>
        <v>0</v>
      </c>
      <c r="R33" s="58">
        <f>+'CUADRO 7A'!R153</f>
        <v>0</v>
      </c>
      <c r="S33" s="58">
        <f>+'CUADRO 7A'!S153</f>
        <v>0</v>
      </c>
      <c r="T33" s="58">
        <f>+'CUADRO 7A'!T153</f>
        <v>0</v>
      </c>
      <c r="U33" s="58">
        <f>+'CUADRO 7A'!U153</f>
        <v>0</v>
      </c>
      <c r="V33" s="58">
        <f>+'CUADRO 7A'!V153</f>
        <v>65353.092393999999</v>
      </c>
      <c r="W33" s="58">
        <f>+'CUADRO 7A'!W153</f>
        <v>37046.625739000003</v>
      </c>
      <c r="X33" s="58">
        <f>+'CUADRO 7A'!X153</f>
        <v>140255.395277</v>
      </c>
      <c r="Y33" s="58">
        <f>+'CUADRO 7A'!Y153</f>
        <v>129947.55384199999</v>
      </c>
      <c r="Z33" s="58">
        <f>+'CUADRO 7A'!Z153</f>
        <v>85568.919125999993</v>
      </c>
      <c r="AA33" s="58">
        <f>+'CUADRO 7A'!AA153</f>
        <v>53935.885689000002</v>
      </c>
      <c r="AB33" s="58">
        <f>+'CUADRO 7A'!AB153</f>
        <v>0</v>
      </c>
    </row>
    <row r="34" spans="2:28" x14ac:dyDescent="0.2">
      <c r="B34" s="61" t="s">
        <v>323</v>
      </c>
      <c r="C34" s="58">
        <f>+'CUADRO 7A'!C154</f>
        <v>0</v>
      </c>
      <c r="D34" s="58">
        <f>+'CUADRO 7A'!D154</f>
        <v>0</v>
      </c>
      <c r="E34" s="58">
        <f>+'CUADRO 7A'!E154</f>
        <v>0</v>
      </c>
      <c r="F34" s="58">
        <f>+'CUADRO 7A'!F154</f>
        <v>0</v>
      </c>
      <c r="G34" s="58">
        <f>+'CUADRO 7A'!G154</f>
        <v>0</v>
      </c>
      <c r="H34" s="58">
        <f>+'CUADRO 7A'!H154</f>
        <v>0</v>
      </c>
      <c r="I34" s="58">
        <f>+'CUADRO 7A'!I154</f>
        <v>0</v>
      </c>
      <c r="J34" s="58">
        <f>+'CUADRO 7A'!J154</f>
        <v>0</v>
      </c>
      <c r="K34" s="58">
        <f>+'CUADRO 7A'!K154</f>
        <v>0</v>
      </c>
      <c r="L34" s="58">
        <f>+'CUADRO 7A'!L154</f>
        <v>0</v>
      </c>
      <c r="M34" s="58">
        <f>+'CUADRO 7A'!M154</f>
        <v>0</v>
      </c>
      <c r="N34" s="58">
        <f>+'CUADRO 7A'!N154</f>
        <v>51236.021389000001</v>
      </c>
      <c r="O34" s="58">
        <f>+'CUADRO 7A'!O154</f>
        <v>0</v>
      </c>
      <c r="P34" s="58">
        <f>+'CUADRO 7A'!P154</f>
        <v>55589.357000000004</v>
      </c>
      <c r="Q34" s="58">
        <f>+'CUADRO 7A'!Q154</f>
        <v>58374.609999</v>
      </c>
      <c r="R34" s="58">
        <f>+'CUADRO 7A'!R154</f>
        <v>60455.707000000002</v>
      </c>
      <c r="S34" s="58">
        <f>+'CUADRO 7A'!S154</f>
        <v>68865.682981999998</v>
      </c>
      <c r="T34" s="58">
        <f>+'CUADRO 7A'!T154</f>
        <v>52123.330957999999</v>
      </c>
      <c r="U34" s="58">
        <f>+'CUADRO 7A'!U154</f>
        <v>32746.848000000002</v>
      </c>
      <c r="V34" s="58">
        <f>+'CUADRO 7A'!V154</f>
        <v>81011.661202000003</v>
      </c>
      <c r="W34" s="58">
        <f>+'CUADRO 7A'!W154</f>
        <v>90743.681639999995</v>
      </c>
      <c r="X34" s="58">
        <f>+'CUADRO 7A'!X154</f>
        <v>109569.641</v>
      </c>
      <c r="Y34" s="58">
        <f>+'CUADRO 7A'!Y154</f>
        <v>135000.374236</v>
      </c>
      <c r="Z34" s="58">
        <f>+'CUADRO 7A'!Z154</f>
        <v>227243.88622300001</v>
      </c>
      <c r="AA34" s="58">
        <f>+'CUADRO 7A'!AA154</f>
        <v>187435.087034</v>
      </c>
      <c r="AB34" s="58">
        <f>+'CUADRO 7A'!AB154</f>
        <v>188233.21013299999</v>
      </c>
    </row>
    <row r="35" spans="2:28" x14ac:dyDescent="0.2">
      <c r="B35" s="61" t="s">
        <v>246</v>
      </c>
      <c r="C35" s="58">
        <f>+'CUADRO 7A'!C155</f>
        <v>6350.9</v>
      </c>
      <c r="D35" s="58">
        <f>+'CUADRO 7A'!D155</f>
        <v>0</v>
      </c>
      <c r="E35" s="58">
        <f>+'CUADRO 7A'!E155</f>
        <v>0</v>
      </c>
      <c r="F35" s="58">
        <f>+'CUADRO 7A'!F155</f>
        <v>0</v>
      </c>
      <c r="G35" s="58">
        <f>+'CUADRO 7A'!G155</f>
        <v>0</v>
      </c>
      <c r="H35" s="58">
        <f>+'CUADRO 7A'!H155</f>
        <v>0</v>
      </c>
      <c r="I35" s="58">
        <f>+'CUADRO 7A'!I155</f>
        <v>0</v>
      </c>
      <c r="J35" s="58">
        <f>+'CUADRO 7A'!J155</f>
        <v>0</v>
      </c>
      <c r="K35" s="58">
        <f>+'CUADRO 7A'!K155</f>
        <v>0</v>
      </c>
      <c r="L35" s="58">
        <f>+'CUADRO 7A'!L155</f>
        <v>0</v>
      </c>
      <c r="M35" s="58">
        <f>+'CUADRO 7A'!M155</f>
        <v>0</v>
      </c>
      <c r="N35" s="58">
        <f>+'CUADRO 7A'!N155</f>
        <v>0</v>
      </c>
      <c r="O35" s="58">
        <f>+'CUADRO 7A'!O155</f>
        <v>0</v>
      </c>
      <c r="P35" s="58">
        <f>+'CUADRO 7A'!P155</f>
        <v>0</v>
      </c>
      <c r="Q35" s="58">
        <f>+'CUADRO 7A'!Q155</f>
        <v>0</v>
      </c>
      <c r="R35" s="58">
        <f>+'CUADRO 7A'!R155</f>
        <v>0</v>
      </c>
      <c r="S35" s="58">
        <f>+'CUADRO 7A'!S155</f>
        <v>0</v>
      </c>
      <c r="T35" s="58">
        <f>+'CUADRO 7A'!T155</f>
        <v>0</v>
      </c>
      <c r="U35" s="58">
        <f>+'CUADRO 7A'!U155</f>
        <v>0</v>
      </c>
      <c r="V35" s="58">
        <f>+'CUADRO 7A'!V155</f>
        <v>0</v>
      </c>
      <c r="W35" s="58">
        <f>+'CUADRO 7A'!W155</f>
        <v>0</v>
      </c>
      <c r="X35" s="58">
        <f>+'CUADRO 7A'!X155</f>
        <v>0</v>
      </c>
      <c r="Y35" s="58">
        <f>+'CUADRO 7A'!Y155</f>
        <v>0</v>
      </c>
      <c r="Z35" s="58">
        <f>+'CUADRO 7A'!Z155</f>
        <v>0</v>
      </c>
      <c r="AA35" s="58">
        <f>+'CUADRO 7A'!AA155</f>
        <v>0</v>
      </c>
      <c r="AB35" s="58">
        <f>+'CUADRO 7A'!AB155</f>
        <v>0</v>
      </c>
    </row>
    <row r="36" spans="2:28" x14ac:dyDescent="0.2">
      <c r="B36" s="61" t="s">
        <v>247</v>
      </c>
      <c r="C36" s="58">
        <f>+'CUADRO 7A'!C156</f>
        <v>334059.40318999998</v>
      </c>
      <c r="D36" s="58">
        <f>+'CUADRO 7A'!D156</f>
        <v>502600.07858099998</v>
      </c>
      <c r="E36" s="58">
        <f>+'CUADRO 7A'!E156</f>
        <v>259497.818688</v>
      </c>
      <c r="F36" s="58">
        <f>+'CUADRO 7A'!F156</f>
        <v>255055.370807</v>
      </c>
      <c r="G36" s="58">
        <f>+'CUADRO 7A'!G156</f>
        <v>376492.08676699997</v>
      </c>
      <c r="H36" s="58">
        <f>+'CUADRO 7A'!H156</f>
        <v>117955.28958</v>
      </c>
      <c r="I36" s="58">
        <f>+'CUADRO 7A'!I156</f>
        <v>569122.75162999996</v>
      </c>
      <c r="J36" s="58">
        <f>+'CUADRO 7A'!J156</f>
        <v>982490.89352200006</v>
      </c>
      <c r="K36" s="58">
        <f>+'CUADRO 7A'!K156</f>
        <v>776595.52777599997</v>
      </c>
      <c r="L36" s="58">
        <f>+'CUADRO 7A'!L156</f>
        <v>1303382.1364859999</v>
      </c>
      <c r="M36" s="58">
        <f>+'CUADRO 7A'!M156</f>
        <v>2526556.3971460001</v>
      </c>
      <c r="N36" s="58">
        <f>+'CUADRO 7A'!N156</f>
        <v>150445.483595</v>
      </c>
      <c r="O36" s="58">
        <f>+'CUADRO 7A'!O156</f>
        <v>118218.02293599999</v>
      </c>
      <c r="P36" s="58">
        <f>+'CUADRO 7A'!P156</f>
        <v>246861.29856299999</v>
      </c>
      <c r="Q36" s="58">
        <f>+'CUADRO 7A'!Q156</f>
        <v>247039.84568500001</v>
      </c>
      <c r="R36" s="58">
        <f>+'CUADRO 7A'!R156</f>
        <v>15443.675176000001</v>
      </c>
      <c r="S36" s="58">
        <f>+'CUADRO 7A'!S156</f>
        <v>449625.407832</v>
      </c>
      <c r="T36" s="58">
        <f>+'CUADRO 7A'!T156</f>
        <v>19711.404288999998</v>
      </c>
      <c r="U36" s="58">
        <f>+'CUADRO 7A'!U156</f>
        <v>3882.6308749999998</v>
      </c>
      <c r="V36" s="58">
        <f>+'CUADRO 7A'!V156</f>
        <v>0</v>
      </c>
      <c r="W36" s="58">
        <f>+'CUADRO 7A'!W156</f>
        <v>24603</v>
      </c>
      <c r="X36" s="58">
        <f>+'CUADRO 7A'!X156</f>
        <v>19073.777085999998</v>
      </c>
      <c r="Y36" s="58">
        <f>+'CUADRO 7A'!Y156</f>
        <v>34868.672554999997</v>
      </c>
      <c r="Z36" s="58">
        <f>+'CUADRO 7A'!Z156</f>
        <v>38209.178218000001</v>
      </c>
      <c r="AA36" s="58">
        <f>+'CUADRO 7A'!AA156</f>
        <v>41497.59923</v>
      </c>
      <c r="AB36" s="58">
        <f>+'CUADRO 7A'!AB156</f>
        <v>28804.349391</v>
      </c>
    </row>
    <row r="37" spans="2:28" x14ac:dyDescent="0.2">
      <c r="B37" s="61" t="s">
        <v>248</v>
      </c>
      <c r="C37" s="58">
        <f>+'CUADRO 7A'!C157</f>
        <v>0</v>
      </c>
      <c r="D37" s="58">
        <f>+'CUADRO 7A'!D157</f>
        <v>0</v>
      </c>
      <c r="E37" s="58">
        <f>+'CUADRO 7A'!E157</f>
        <v>0</v>
      </c>
      <c r="F37" s="58">
        <f>+'CUADRO 7A'!F157</f>
        <v>0</v>
      </c>
      <c r="G37" s="58">
        <f>+'CUADRO 7A'!G157</f>
        <v>0</v>
      </c>
      <c r="H37" s="58">
        <f>+'CUADRO 7A'!H157</f>
        <v>0</v>
      </c>
      <c r="I37" s="58">
        <f>+'CUADRO 7A'!I157</f>
        <v>0</v>
      </c>
      <c r="J37" s="58">
        <f>+'CUADRO 7A'!J157</f>
        <v>0</v>
      </c>
      <c r="K37" s="58">
        <f>+'CUADRO 7A'!K157</f>
        <v>0</v>
      </c>
      <c r="L37" s="58">
        <f>+'CUADRO 7A'!L157</f>
        <v>0</v>
      </c>
      <c r="M37" s="58">
        <f>+'CUADRO 7A'!M157</f>
        <v>0</v>
      </c>
      <c r="N37" s="58">
        <f>+'CUADRO 7A'!N157</f>
        <v>0</v>
      </c>
      <c r="O37" s="58">
        <f>+'CUADRO 7A'!O157</f>
        <v>0</v>
      </c>
      <c r="P37" s="58">
        <f>+'CUADRO 7A'!P157</f>
        <v>0</v>
      </c>
      <c r="Q37" s="58">
        <f>+'CUADRO 7A'!Q157</f>
        <v>0</v>
      </c>
      <c r="R37" s="58">
        <f>+'CUADRO 7A'!R157</f>
        <v>0</v>
      </c>
      <c r="S37" s="58">
        <f>+'CUADRO 7A'!S157</f>
        <v>0</v>
      </c>
      <c r="T37" s="58">
        <f>+'CUADRO 7A'!T157</f>
        <v>0</v>
      </c>
      <c r="U37" s="58">
        <f>+'CUADRO 7A'!U157</f>
        <v>0</v>
      </c>
      <c r="V37" s="58">
        <f>+'CUADRO 7A'!V157</f>
        <v>7500</v>
      </c>
      <c r="W37" s="58">
        <f>+'CUADRO 7A'!W157</f>
        <v>1500</v>
      </c>
      <c r="X37" s="58">
        <f>+'CUADRO 7A'!X157</f>
        <v>92009</v>
      </c>
      <c r="Y37" s="58">
        <f>+'CUADRO 7A'!Y157</f>
        <v>23698.705999999998</v>
      </c>
      <c r="Z37" s="58">
        <f>+'CUADRO 7A'!Z157</f>
        <v>5600</v>
      </c>
      <c r="AA37" s="58">
        <f>+'CUADRO 7A'!AA157</f>
        <v>5600</v>
      </c>
      <c r="AB37" s="58">
        <f>+'CUADRO 7A'!AB157</f>
        <v>5600</v>
      </c>
    </row>
    <row r="38" spans="2:28" x14ac:dyDescent="0.2">
      <c r="B38" s="61" t="s">
        <v>249</v>
      </c>
      <c r="C38" s="58">
        <f>+'CUADRO 7A'!C158</f>
        <v>0</v>
      </c>
      <c r="D38" s="58">
        <f>+'CUADRO 7A'!D158</f>
        <v>0</v>
      </c>
      <c r="E38" s="58">
        <f>+'CUADRO 7A'!E158</f>
        <v>0</v>
      </c>
      <c r="F38" s="58">
        <f>+'CUADRO 7A'!F158</f>
        <v>0</v>
      </c>
      <c r="G38" s="58">
        <f>+'CUADRO 7A'!G158</f>
        <v>0</v>
      </c>
      <c r="H38" s="58">
        <f>+'CUADRO 7A'!H158</f>
        <v>0</v>
      </c>
      <c r="I38" s="58">
        <f>+'CUADRO 7A'!I158</f>
        <v>0</v>
      </c>
      <c r="J38" s="58">
        <f>+'CUADRO 7A'!J158</f>
        <v>0</v>
      </c>
      <c r="K38" s="58">
        <f>+'CUADRO 7A'!K158</f>
        <v>0</v>
      </c>
      <c r="L38" s="58">
        <f>+'CUADRO 7A'!L158</f>
        <v>0</v>
      </c>
      <c r="M38" s="58">
        <f>+'CUADRO 7A'!M158</f>
        <v>0</v>
      </c>
      <c r="N38" s="58">
        <f>+'CUADRO 7A'!N158</f>
        <v>0</v>
      </c>
      <c r="O38" s="58">
        <f>+'CUADRO 7A'!O158</f>
        <v>0</v>
      </c>
      <c r="P38" s="58">
        <f>+'CUADRO 7A'!P158</f>
        <v>0</v>
      </c>
      <c r="Q38" s="58">
        <f>+'CUADRO 7A'!Q158</f>
        <v>0</v>
      </c>
      <c r="R38" s="58">
        <f>+'CUADRO 7A'!R158</f>
        <v>0</v>
      </c>
      <c r="S38" s="58">
        <f>+'CUADRO 7A'!S158</f>
        <v>0</v>
      </c>
      <c r="T38" s="58">
        <f>+'CUADRO 7A'!T158</f>
        <v>0</v>
      </c>
      <c r="U38" s="58">
        <f>+'CUADRO 7A'!U158</f>
        <v>0</v>
      </c>
      <c r="V38" s="58">
        <f>+'CUADRO 7A'!V158</f>
        <v>1507.3195840000001</v>
      </c>
      <c r="W38" s="58">
        <f>+'CUADRO 7A'!W158</f>
        <v>0</v>
      </c>
      <c r="X38" s="58">
        <f>+'CUADRO 7A'!X158</f>
        <v>17195.539174000001</v>
      </c>
      <c r="Y38" s="58">
        <f>+'CUADRO 7A'!Y158</f>
        <v>25204.484</v>
      </c>
      <c r="Z38" s="58">
        <f>+'CUADRO 7A'!Z158</f>
        <v>51105.495879000002</v>
      </c>
      <c r="AA38" s="58">
        <f>+'CUADRO 7A'!AA158</f>
        <v>45563.165000000001</v>
      </c>
      <c r="AB38" s="58">
        <f>+'CUADRO 7A'!AB158</f>
        <v>48008.218279000001</v>
      </c>
    </row>
    <row r="39" spans="2:28" x14ac:dyDescent="0.2">
      <c r="B39" s="61" t="s">
        <v>250</v>
      </c>
      <c r="C39" s="58">
        <f>+'CUADRO 7A'!C159</f>
        <v>1103</v>
      </c>
      <c r="D39" s="58">
        <f>+'CUADRO 7A'!D159</f>
        <v>1013.6</v>
      </c>
      <c r="E39" s="58">
        <f>+'CUADRO 7A'!E159</f>
        <v>1433.1719599999999</v>
      </c>
      <c r="F39" s="58">
        <f>+'CUADRO 7A'!F159</f>
        <v>7040.8129289999997</v>
      </c>
      <c r="G39" s="58">
        <f>+'CUADRO 7A'!G159</f>
        <v>4894.0796190000001</v>
      </c>
      <c r="H39" s="58">
        <f>+'CUADRO 7A'!H159</f>
        <v>1003.664314</v>
      </c>
      <c r="I39" s="58">
        <f>+'CUADRO 7A'!I159</f>
        <v>380</v>
      </c>
      <c r="J39" s="58">
        <f>+'CUADRO 7A'!J159</f>
        <v>0</v>
      </c>
      <c r="K39" s="58">
        <f>+'CUADRO 7A'!K159</f>
        <v>0</v>
      </c>
      <c r="L39" s="58">
        <f>+'CUADRO 7A'!L159</f>
        <v>0</v>
      </c>
      <c r="M39" s="58">
        <f>+'CUADRO 7A'!M159</f>
        <v>0</v>
      </c>
      <c r="N39" s="58">
        <f>+'CUADRO 7A'!N159</f>
        <v>0</v>
      </c>
      <c r="O39" s="58">
        <f>+'CUADRO 7A'!O159</f>
        <v>0</v>
      </c>
      <c r="P39" s="58">
        <f>+'CUADRO 7A'!P159</f>
        <v>0</v>
      </c>
      <c r="Q39" s="58">
        <f>+'CUADRO 7A'!Q159</f>
        <v>0</v>
      </c>
      <c r="R39" s="58">
        <f>+'CUADRO 7A'!R159</f>
        <v>0</v>
      </c>
      <c r="S39" s="58">
        <f>+'CUADRO 7A'!S159</f>
        <v>0</v>
      </c>
      <c r="T39" s="58">
        <f>+'CUADRO 7A'!T159</f>
        <v>0</v>
      </c>
      <c r="U39" s="58">
        <f>+'CUADRO 7A'!U159</f>
        <v>0</v>
      </c>
      <c r="V39" s="58">
        <f>+'CUADRO 7A'!V159</f>
        <v>0</v>
      </c>
      <c r="W39" s="58">
        <f>+'CUADRO 7A'!W159</f>
        <v>0</v>
      </c>
      <c r="X39" s="58">
        <f>+'CUADRO 7A'!X159</f>
        <v>0</v>
      </c>
      <c r="Y39" s="58">
        <f>+'CUADRO 7A'!Y159</f>
        <v>0</v>
      </c>
      <c r="Z39" s="58">
        <f>+'CUADRO 7A'!Z159</f>
        <v>0</v>
      </c>
      <c r="AA39" s="58">
        <f>+'CUADRO 7A'!AA159</f>
        <v>0</v>
      </c>
      <c r="AB39" s="58">
        <f>+'CUADRO 7A'!AB159</f>
        <v>0</v>
      </c>
    </row>
    <row r="40" spans="2:28" x14ac:dyDescent="0.2">
      <c r="B40" s="61" t="s">
        <v>251</v>
      </c>
      <c r="C40" s="58">
        <f>+'CUADRO 7A'!C160</f>
        <v>168043.594392</v>
      </c>
      <c r="D40" s="58">
        <f>+'CUADRO 7A'!D160</f>
        <v>154587.06450000001</v>
      </c>
      <c r="E40" s="58">
        <f>+'CUADRO 7A'!E160</f>
        <v>99502.687099999996</v>
      </c>
      <c r="F40" s="58">
        <f>+'CUADRO 7A'!F160</f>
        <v>40383.256800000003</v>
      </c>
      <c r="G40" s="58">
        <f>+'CUADRO 7A'!G160</f>
        <v>70244.035071000006</v>
      </c>
      <c r="H40" s="58">
        <f>+'CUADRO 7A'!H160</f>
        <v>73434.275653000004</v>
      </c>
      <c r="I40" s="58">
        <f>+'CUADRO 7A'!I160</f>
        <v>103128.81967500001</v>
      </c>
      <c r="J40" s="58">
        <f>+'CUADRO 7A'!J160</f>
        <v>91857.587715999995</v>
      </c>
      <c r="K40" s="58">
        <f>+'CUADRO 7A'!K160</f>
        <v>88449.371398999996</v>
      </c>
      <c r="L40" s="58">
        <f>+'CUADRO 7A'!L160</f>
        <v>46658.101502999998</v>
      </c>
      <c r="M40" s="58">
        <f>+'CUADRO 7A'!M160</f>
        <v>203893.531739</v>
      </c>
      <c r="N40" s="58">
        <f>+'CUADRO 7A'!N160</f>
        <v>235582.94756</v>
      </c>
      <c r="O40" s="58">
        <f>+'CUADRO 7A'!O160</f>
        <v>51135.039510000002</v>
      </c>
      <c r="P40" s="58">
        <f>+'CUADRO 7A'!P160</f>
        <v>17375.031428999999</v>
      </c>
      <c r="Q40" s="58">
        <f>+'CUADRO 7A'!Q160</f>
        <v>14435.286394000001</v>
      </c>
      <c r="R40" s="58">
        <f>+'CUADRO 7A'!R160</f>
        <v>3309</v>
      </c>
      <c r="S40" s="58">
        <f>+'CUADRO 7A'!S160</f>
        <v>415.714743</v>
      </c>
      <c r="T40" s="58">
        <f>+'CUADRO 7A'!T160</f>
        <v>14931.955034000001</v>
      </c>
      <c r="U40" s="58">
        <f>+'CUADRO 7A'!U160</f>
        <v>151609.81979400001</v>
      </c>
      <c r="V40" s="58">
        <f>+'CUADRO 7A'!V160</f>
        <v>0</v>
      </c>
      <c r="W40" s="58">
        <f>+'CUADRO 7A'!W160</f>
        <v>0</v>
      </c>
      <c r="X40" s="58">
        <f>+'CUADRO 7A'!X160</f>
        <v>0</v>
      </c>
      <c r="Y40" s="58">
        <f>+'CUADRO 7A'!Y160</f>
        <v>0</v>
      </c>
      <c r="Z40" s="58">
        <f>+'CUADRO 7A'!Z160</f>
        <v>0</v>
      </c>
      <c r="AA40" s="58">
        <f>+'CUADRO 7A'!AA160</f>
        <v>0</v>
      </c>
      <c r="AB40" s="58">
        <f>+'CUADRO 7A'!AB160</f>
        <v>0</v>
      </c>
    </row>
    <row r="41" spans="2:28" x14ac:dyDescent="0.2">
      <c r="B41" s="90" t="s">
        <v>252</v>
      </c>
      <c r="C41" s="66">
        <f>+'CUADRO 7A'!C161</f>
        <v>0</v>
      </c>
      <c r="D41" s="66">
        <f>+'CUADRO 7A'!D161</f>
        <v>25619.027999999998</v>
      </c>
      <c r="E41" s="66">
        <f>+'CUADRO 7A'!E161</f>
        <v>34897.016000000003</v>
      </c>
      <c r="F41" s="66">
        <f>+'CUADRO 7A'!F161</f>
        <v>51735.221455999999</v>
      </c>
      <c r="G41" s="66">
        <f>+'CUADRO 7A'!G161</f>
        <v>38473.960140000003</v>
      </c>
      <c r="H41" s="66">
        <f>+'CUADRO 7A'!H161</f>
        <v>41541.433345999998</v>
      </c>
      <c r="I41" s="66">
        <f>+'CUADRO 7A'!I161</f>
        <v>92014.526322000005</v>
      </c>
      <c r="J41" s="66">
        <f>+'CUADRO 7A'!J161</f>
        <v>95945.107375000007</v>
      </c>
      <c r="K41" s="66">
        <f>+'CUADRO 7A'!K161</f>
        <v>99474.536133000001</v>
      </c>
      <c r="L41" s="66">
        <f>+'CUADRO 7A'!L161</f>
        <v>100755.21139500001</v>
      </c>
      <c r="M41" s="66">
        <f>+'CUADRO 7A'!M161</f>
        <v>175678.21900000001</v>
      </c>
      <c r="N41" s="66">
        <f>+'CUADRO 7A'!N161</f>
        <v>193721.239753</v>
      </c>
      <c r="O41" s="66">
        <f>+'CUADRO 7A'!O161</f>
        <v>216200.866095</v>
      </c>
      <c r="P41" s="66">
        <f>+'CUADRO 7A'!P161</f>
        <v>357367.119068</v>
      </c>
      <c r="Q41" s="66">
        <f>+'CUADRO 7A'!Q161</f>
        <v>382995.85900200001</v>
      </c>
      <c r="R41" s="66">
        <f>+'CUADRO 7A'!R161</f>
        <v>401796.47729499999</v>
      </c>
      <c r="S41" s="66">
        <f>+'CUADRO 7A'!S161</f>
        <v>472538.62220400001</v>
      </c>
      <c r="T41" s="66">
        <f>+'CUADRO 7A'!T161</f>
        <v>570817.43850199995</v>
      </c>
      <c r="U41" s="66">
        <f>+'CUADRO 7A'!U161</f>
        <v>521472.35585699999</v>
      </c>
      <c r="V41" s="66">
        <f>+'CUADRO 7A'!V161</f>
        <v>529042.02274299995</v>
      </c>
      <c r="W41" s="66">
        <f>+'CUADRO 7A'!W161</f>
        <v>651049.18705199996</v>
      </c>
      <c r="X41" s="66">
        <f>+'CUADRO 7A'!X161</f>
        <v>647761.50932099996</v>
      </c>
      <c r="Y41" s="66">
        <f>+'CUADRO 7A'!Y161</f>
        <v>627891.02579999994</v>
      </c>
      <c r="Z41" s="66">
        <f>+'CUADRO 7A'!Z161</f>
        <v>871069.58607299998</v>
      </c>
      <c r="AA41" s="66">
        <f>+'CUADRO 7A'!AA161</f>
        <v>762380.87226400001</v>
      </c>
      <c r="AB41" s="66">
        <f>+'CUADRO 7A'!AB161</f>
        <v>973436.411295</v>
      </c>
    </row>
    <row r="42" spans="2:28" x14ac:dyDescent="0.2">
      <c r="B42" s="61" t="s">
        <v>252</v>
      </c>
      <c r="C42" s="58">
        <f>+'CUADRO 7A'!C162</f>
        <v>0</v>
      </c>
      <c r="D42" s="58">
        <f>+'CUADRO 7A'!D162</f>
        <v>25619.027999999998</v>
      </c>
      <c r="E42" s="58">
        <f>+'CUADRO 7A'!E162</f>
        <v>34897.016000000003</v>
      </c>
      <c r="F42" s="58">
        <f>+'CUADRO 7A'!F162</f>
        <v>51735.221455999999</v>
      </c>
      <c r="G42" s="58">
        <f>+'CUADRO 7A'!G162</f>
        <v>38473.960140000003</v>
      </c>
      <c r="H42" s="58">
        <f>+'CUADRO 7A'!H162</f>
        <v>41541.433345999998</v>
      </c>
      <c r="I42" s="58">
        <f>+'CUADRO 7A'!I162</f>
        <v>92014.526322000005</v>
      </c>
      <c r="J42" s="58">
        <f>+'CUADRO 7A'!J162</f>
        <v>95945.107375000007</v>
      </c>
      <c r="K42" s="58">
        <f>+'CUADRO 7A'!K162</f>
        <v>99474.536133000001</v>
      </c>
      <c r="L42" s="58">
        <f>+'CUADRO 7A'!L162</f>
        <v>100755.21139500001</v>
      </c>
      <c r="M42" s="58">
        <f>+'CUADRO 7A'!M162</f>
        <v>175678.21900000001</v>
      </c>
      <c r="N42" s="58">
        <f>+'CUADRO 7A'!N162</f>
        <v>193721.239753</v>
      </c>
      <c r="O42" s="58">
        <f>+'CUADRO 7A'!O162</f>
        <v>216200.866095</v>
      </c>
      <c r="P42" s="58">
        <f>+'CUADRO 7A'!P162</f>
        <v>357367.119068</v>
      </c>
      <c r="Q42" s="58">
        <f>+'CUADRO 7A'!Q162</f>
        <v>382995.85900200001</v>
      </c>
      <c r="R42" s="58">
        <f>+'CUADRO 7A'!R162</f>
        <v>401796.47729499999</v>
      </c>
      <c r="S42" s="58">
        <f>+'CUADRO 7A'!S162</f>
        <v>472538.62220400001</v>
      </c>
      <c r="T42" s="58">
        <f>+'CUADRO 7A'!T162</f>
        <v>570817.43850199995</v>
      </c>
      <c r="U42" s="58">
        <f>+'CUADRO 7A'!U162</f>
        <v>521472.35585699999</v>
      </c>
      <c r="V42" s="58">
        <f>+'CUADRO 7A'!V162</f>
        <v>0</v>
      </c>
      <c r="W42" s="58">
        <f>+'CUADRO 7A'!W162</f>
        <v>0</v>
      </c>
      <c r="X42" s="58">
        <f>+'CUADRO 7A'!X162</f>
        <v>0</v>
      </c>
      <c r="Y42" s="58">
        <f>+'CUADRO 7A'!Y162</f>
        <v>0</v>
      </c>
      <c r="Z42" s="58">
        <f>+'CUADRO 7A'!Z162</f>
        <v>0</v>
      </c>
      <c r="AA42" s="58">
        <f>+'CUADRO 7A'!AA162</f>
        <v>0</v>
      </c>
      <c r="AB42" s="58">
        <f>+'CUADRO 7A'!AB162</f>
        <v>0</v>
      </c>
    </row>
    <row r="43" spans="2:28" x14ac:dyDescent="0.2">
      <c r="B43" s="61" t="s">
        <v>253</v>
      </c>
      <c r="C43" s="58">
        <f>+'CUADRO 7A'!C163</f>
        <v>0</v>
      </c>
      <c r="D43" s="58">
        <f>+'CUADRO 7A'!D163</f>
        <v>0</v>
      </c>
      <c r="E43" s="58">
        <f>+'CUADRO 7A'!E163</f>
        <v>0</v>
      </c>
      <c r="F43" s="58">
        <f>+'CUADRO 7A'!F163</f>
        <v>0</v>
      </c>
      <c r="G43" s="58">
        <f>+'CUADRO 7A'!G163</f>
        <v>0</v>
      </c>
      <c r="H43" s="58">
        <f>+'CUADRO 7A'!H163</f>
        <v>0</v>
      </c>
      <c r="I43" s="58">
        <f>+'CUADRO 7A'!I163</f>
        <v>0</v>
      </c>
      <c r="J43" s="58">
        <f>+'CUADRO 7A'!J163</f>
        <v>0</v>
      </c>
      <c r="K43" s="58">
        <f>+'CUADRO 7A'!K163</f>
        <v>0</v>
      </c>
      <c r="L43" s="58">
        <f>+'CUADRO 7A'!L163</f>
        <v>0</v>
      </c>
      <c r="M43" s="58">
        <f>+'CUADRO 7A'!M163</f>
        <v>0</v>
      </c>
      <c r="N43" s="58">
        <f>+'CUADRO 7A'!N163</f>
        <v>0</v>
      </c>
      <c r="O43" s="58">
        <f>+'CUADRO 7A'!O163</f>
        <v>0</v>
      </c>
      <c r="P43" s="58">
        <f>+'CUADRO 7A'!P163</f>
        <v>0</v>
      </c>
      <c r="Q43" s="58">
        <f>+'CUADRO 7A'!Q163</f>
        <v>0</v>
      </c>
      <c r="R43" s="58">
        <f>+'CUADRO 7A'!R163</f>
        <v>0</v>
      </c>
      <c r="S43" s="58">
        <f>+'CUADRO 7A'!S163</f>
        <v>0</v>
      </c>
      <c r="T43" s="58">
        <f>+'CUADRO 7A'!T163</f>
        <v>0</v>
      </c>
      <c r="U43" s="58">
        <f>+'CUADRO 7A'!U163</f>
        <v>0</v>
      </c>
      <c r="V43" s="58">
        <f>+'CUADRO 7A'!V163</f>
        <v>47740.5</v>
      </c>
      <c r="W43" s="58">
        <f>+'CUADRO 7A'!W163</f>
        <v>11308.268655</v>
      </c>
      <c r="X43" s="58">
        <f>+'CUADRO 7A'!X163</f>
        <v>50649</v>
      </c>
      <c r="Y43" s="58">
        <f>+'CUADRO 7A'!Y163</f>
        <v>50649</v>
      </c>
      <c r="Z43" s="58">
        <f>+'CUADRO 7A'!Z163</f>
        <v>58704</v>
      </c>
      <c r="AA43" s="58">
        <f>+'CUADRO 7A'!AA163</f>
        <v>64116.508800000003</v>
      </c>
      <c r="AB43" s="58">
        <f>+'CUADRO 7A'!AB163</f>
        <v>66187.472034000006</v>
      </c>
    </row>
    <row r="44" spans="2:28" x14ac:dyDescent="0.2">
      <c r="B44" s="61" t="s">
        <v>254</v>
      </c>
      <c r="C44" s="58">
        <f>+'CUADRO 7A'!C164</f>
        <v>0</v>
      </c>
      <c r="D44" s="58">
        <f>+'CUADRO 7A'!D164</f>
        <v>0</v>
      </c>
      <c r="E44" s="58">
        <f>+'CUADRO 7A'!E164</f>
        <v>0</v>
      </c>
      <c r="F44" s="58">
        <f>+'CUADRO 7A'!F164</f>
        <v>0</v>
      </c>
      <c r="G44" s="58">
        <f>+'CUADRO 7A'!G164</f>
        <v>0</v>
      </c>
      <c r="H44" s="58">
        <f>+'CUADRO 7A'!H164</f>
        <v>0</v>
      </c>
      <c r="I44" s="58">
        <f>+'CUADRO 7A'!I164</f>
        <v>0</v>
      </c>
      <c r="J44" s="58">
        <f>+'CUADRO 7A'!J164</f>
        <v>0</v>
      </c>
      <c r="K44" s="58">
        <f>+'CUADRO 7A'!K164</f>
        <v>0</v>
      </c>
      <c r="L44" s="58">
        <f>+'CUADRO 7A'!L164</f>
        <v>0</v>
      </c>
      <c r="M44" s="58">
        <f>+'CUADRO 7A'!M164</f>
        <v>0</v>
      </c>
      <c r="N44" s="58">
        <f>+'CUADRO 7A'!N164</f>
        <v>0</v>
      </c>
      <c r="O44" s="58">
        <f>+'CUADRO 7A'!O164</f>
        <v>0</v>
      </c>
      <c r="P44" s="58">
        <f>+'CUADRO 7A'!P164</f>
        <v>0</v>
      </c>
      <c r="Q44" s="58">
        <f>+'CUADRO 7A'!Q164</f>
        <v>0</v>
      </c>
      <c r="R44" s="58">
        <f>+'CUADRO 7A'!R164</f>
        <v>0</v>
      </c>
      <c r="S44" s="58">
        <f>+'CUADRO 7A'!S164</f>
        <v>0</v>
      </c>
      <c r="T44" s="58">
        <f>+'CUADRO 7A'!T164</f>
        <v>0</v>
      </c>
      <c r="U44" s="58">
        <f>+'CUADRO 7A'!U164</f>
        <v>0</v>
      </c>
      <c r="V44" s="58">
        <f>+'CUADRO 7A'!V164</f>
        <v>103747.8</v>
      </c>
      <c r="W44" s="58">
        <f>+'CUADRO 7A'!W164</f>
        <v>108935</v>
      </c>
      <c r="X44" s="58">
        <f>+'CUADRO 7A'!X164</f>
        <v>125372</v>
      </c>
      <c r="Y44" s="58">
        <f>+'CUADRO 7A'!Y164</f>
        <v>136495.61300000001</v>
      </c>
      <c r="Z44" s="58">
        <f>+'CUADRO 7A'!Z164</f>
        <v>186336.071</v>
      </c>
      <c r="AA44" s="58">
        <f>+'CUADRO 7A'!AA164</f>
        <v>195000</v>
      </c>
      <c r="AB44" s="58">
        <f>+'CUADRO 7A'!AB164</f>
        <v>319198.06308699999</v>
      </c>
    </row>
    <row r="45" spans="2:28" x14ac:dyDescent="0.2">
      <c r="B45" s="61" t="s">
        <v>255</v>
      </c>
      <c r="C45" s="58">
        <f>+'CUADRO 7A'!C165</f>
        <v>0</v>
      </c>
      <c r="D45" s="58">
        <f>+'CUADRO 7A'!D165</f>
        <v>0</v>
      </c>
      <c r="E45" s="58">
        <f>+'CUADRO 7A'!E165</f>
        <v>0</v>
      </c>
      <c r="F45" s="58">
        <f>+'CUADRO 7A'!F165</f>
        <v>0</v>
      </c>
      <c r="G45" s="58">
        <f>+'CUADRO 7A'!G165</f>
        <v>0</v>
      </c>
      <c r="H45" s="58">
        <f>+'CUADRO 7A'!H165</f>
        <v>0</v>
      </c>
      <c r="I45" s="58">
        <f>+'CUADRO 7A'!I165</f>
        <v>0</v>
      </c>
      <c r="J45" s="58">
        <f>+'CUADRO 7A'!J165</f>
        <v>0</v>
      </c>
      <c r="K45" s="58">
        <f>+'CUADRO 7A'!K165</f>
        <v>0</v>
      </c>
      <c r="L45" s="58">
        <f>+'CUADRO 7A'!L165</f>
        <v>0</v>
      </c>
      <c r="M45" s="58">
        <f>+'CUADRO 7A'!M165</f>
        <v>0</v>
      </c>
      <c r="N45" s="58">
        <f>+'CUADRO 7A'!N165</f>
        <v>0</v>
      </c>
      <c r="O45" s="58">
        <f>+'CUADRO 7A'!O165</f>
        <v>0</v>
      </c>
      <c r="P45" s="58">
        <f>+'CUADRO 7A'!P165</f>
        <v>0</v>
      </c>
      <c r="Q45" s="58">
        <f>+'CUADRO 7A'!Q165</f>
        <v>0</v>
      </c>
      <c r="R45" s="58">
        <f>+'CUADRO 7A'!R165</f>
        <v>0</v>
      </c>
      <c r="S45" s="58">
        <f>+'CUADRO 7A'!S165</f>
        <v>0</v>
      </c>
      <c r="T45" s="58">
        <f>+'CUADRO 7A'!T165</f>
        <v>0</v>
      </c>
      <c r="U45" s="58">
        <f>+'CUADRO 7A'!U165</f>
        <v>0</v>
      </c>
      <c r="V45" s="58">
        <f>+'CUADRO 7A'!V165</f>
        <v>0</v>
      </c>
      <c r="W45" s="58">
        <f>+'CUADRO 7A'!W165</f>
        <v>162330</v>
      </c>
      <c r="X45" s="58">
        <f>+'CUADRO 7A'!X165</f>
        <v>0</v>
      </c>
      <c r="Y45" s="58">
        <f>+'CUADRO 7A'!Y165</f>
        <v>0</v>
      </c>
      <c r="Z45" s="58">
        <f>+'CUADRO 7A'!Z165</f>
        <v>0</v>
      </c>
      <c r="AA45" s="58">
        <f>+'CUADRO 7A'!AA165</f>
        <v>0</v>
      </c>
      <c r="AB45" s="58">
        <f>+'CUADRO 7A'!AB165</f>
        <v>0</v>
      </c>
    </row>
    <row r="46" spans="2:28" x14ac:dyDescent="0.2">
      <c r="B46" s="61" t="s">
        <v>256</v>
      </c>
      <c r="C46" s="58">
        <f>+'CUADRO 7A'!C166</f>
        <v>0</v>
      </c>
      <c r="D46" s="58">
        <f>+'CUADRO 7A'!D166</f>
        <v>0</v>
      </c>
      <c r="E46" s="58">
        <f>+'CUADRO 7A'!E166</f>
        <v>0</v>
      </c>
      <c r="F46" s="58">
        <f>+'CUADRO 7A'!F166</f>
        <v>0</v>
      </c>
      <c r="G46" s="58">
        <f>+'CUADRO 7A'!G166</f>
        <v>0</v>
      </c>
      <c r="H46" s="58">
        <f>+'CUADRO 7A'!H166</f>
        <v>0</v>
      </c>
      <c r="I46" s="58">
        <f>+'CUADRO 7A'!I166</f>
        <v>0</v>
      </c>
      <c r="J46" s="58">
        <f>+'CUADRO 7A'!J166</f>
        <v>0</v>
      </c>
      <c r="K46" s="58">
        <f>+'CUADRO 7A'!K166</f>
        <v>0</v>
      </c>
      <c r="L46" s="58">
        <f>+'CUADRO 7A'!L166</f>
        <v>0</v>
      </c>
      <c r="M46" s="58">
        <f>+'CUADRO 7A'!M166</f>
        <v>0</v>
      </c>
      <c r="N46" s="58">
        <f>+'CUADRO 7A'!N166</f>
        <v>0</v>
      </c>
      <c r="O46" s="58">
        <f>+'CUADRO 7A'!O166</f>
        <v>0</v>
      </c>
      <c r="P46" s="58">
        <f>+'CUADRO 7A'!P166</f>
        <v>0</v>
      </c>
      <c r="Q46" s="58">
        <f>+'CUADRO 7A'!Q166</f>
        <v>0</v>
      </c>
      <c r="R46" s="58">
        <f>+'CUADRO 7A'!R166</f>
        <v>0</v>
      </c>
      <c r="S46" s="58">
        <f>+'CUADRO 7A'!S166</f>
        <v>0</v>
      </c>
      <c r="T46" s="58">
        <f>+'CUADRO 7A'!T166</f>
        <v>0</v>
      </c>
      <c r="U46" s="58">
        <f>+'CUADRO 7A'!U166</f>
        <v>0</v>
      </c>
      <c r="V46" s="58">
        <f>+'CUADRO 7A'!V166</f>
        <v>44686</v>
      </c>
      <c r="W46" s="58">
        <f>+'CUADRO 7A'!W166</f>
        <v>66857.87</v>
      </c>
      <c r="X46" s="58">
        <f>+'CUADRO 7A'!X166</f>
        <v>59718</v>
      </c>
      <c r="Y46" s="58">
        <f>+'CUADRO 7A'!Y166</f>
        <v>64729.83</v>
      </c>
      <c r="Z46" s="58">
        <f>+'CUADRO 7A'!Z166</f>
        <v>72636</v>
      </c>
      <c r="AA46" s="58">
        <f>+'CUADRO 7A'!AA166</f>
        <v>82099</v>
      </c>
      <c r="AB46" s="58">
        <f>+'CUADRO 7A'!AB166</f>
        <v>89722.400999999998</v>
      </c>
    </row>
    <row r="47" spans="2:28" x14ac:dyDescent="0.2">
      <c r="B47" s="61" t="s">
        <v>257</v>
      </c>
      <c r="C47" s="58">
        <f>+'CUADRO 7A'!C167</f>
        <v>0</v>
      </c>
      <c r="D47" s="58">
        <f>+'CUADRO 7A'!D167</f>
        <v>0</v>
      </c>
      <c r="E47" s="58">
        <f>+'CUADRO 7A'!E167</f>
        <v>0</v>
      </c>
      <c r="F47" s="58">
        <f>+'CUADRO 7A'!F167</f>
        <v>0</v>
      </c>
      <c r="G47" s="58">
        <f>+'CUADRO 7A'!G167</f>
        <v>0</v>
      </c>
      <c r="H47" s="58">
        <f>+'CUADRO 7A'!H167</f>
        <v>0</v>
      </c>
      <c r="I47" s="58">
        <f>+'CUADRO 7A'!I167</f>
        <v>0</v>
      </c>
      <c r="J47" s="58">
        <f>+'CUADRO 7A'!J167</f>
        <v>0</v>
      </c>
      <c r="K47" s="58">
        <f>+'CUADRO 7A'!K167</f>
        <v>0</v>
      </c>
      <c r="L47" s="58">
        <f>+'CUADRO 7A'!L167</f>
        <v>0</v>
      </c>
      <c r="M47" s="58">
        <f>+'CUADRO 7A'!M167</f>
        <v>0</v>
      </c>
      <c r="N47" s="58">
        <f>+'CUADRO 7A'!N167</f>
        <v>0</v>
      </c>
      <c r="O47" s="58">
        <f>+'CUADRO 7A'!O167</f>
        <v>0</v>
      </c>
      <c r="P47" s="58">
        <f>+'CUADRO 7A'!P167</f>
        <v>0</v>
      </c>
      <c r="Q47" s="58">
        <f>+'CUADRO 7A'!Q167</f>
        <v>0</v>
      </c>
      <c r="R47" s="58">
        <f>+'CUADRO 7A'!R167</f>
        <v>0</v>
      </c>
      <c r="S47" s="58">
        <f>+'CUADRO 7A'!S167</f>
        <v>0</v>
      </c>
      <c r="T47" s="58">
        <f>+'CUADRO 7A'!T167</f>
        <v>0</v>
      </c>
      <c r="U47" s="58">
        <f>+'CUADRO 7A'!U167</f>
        <v>0</v>
      </c>
      <c r="V47" s="58">
        <f>+'CUADRO 7A'!V167</f>
        <v>0</v>
      </c>
      <c r="W47" s="58">
        <f>+'CUADRO 7A'!W167</f>
        <v>10000</v>
      </c>
      <c r="X47" s="58">
        <f>+'CUADRO 7A'!X167</f>
        <v>5000</v>
      </c>
      <c r="Y47" s="58">
        <f>+'CUADRO 7A'!Y167</f>
        <v>0</v>
      </c>
      <c r="Z47" s="58">
        <f>+'CUADRO 7A'!Z167</f>
        <v>0</v>
      </c>
      <c r="AA47" s="58">
        <f>+'CUADRO 7A'!AA167</f>
        <v>0</v>
      </c>
      <c r="AB47" s="58">
        <f>+'CUADRO 7A'!AB167</f>
        <v>0</v>
      </c>
    </row>
    <row r="48" spans="2:28" x14ac:dyDescent="0.2">
      <c r="B48" s="61" t="s">
        <v>258</v>
      </c>
      <c r="C48" s="58">
        <f>+'CUADRO 7A'!C168</f>
        <v>0</v>
      </c>
      <c r="D48" s="58">
        <f>+'CUADRO 7A'!D168</f>
        <v>0</v>
      </c>
      <c r="E48" s="58">
        <f>+'CUADRO 7A'!E168</f>
        <v>0</v>
      </c>
      <c r="F48" s="58">
        <f>+'CUADRO 7A'!F168</f>
        <v>0</v>
      </c>
      <c r="G48" s="58">
        <f>+'CUADRO 7A'!G168</f>
        <v>0</v>
      </c>
      <c r="H48" s="58">
        <f>+'CUADRO 7A'!H168</f>
        <v>0</v>
      </c>
      <c r="I48" s="58">
        <f>+'CUADRO 7A'!I168</f>
        <v>0</v>
      </c>
      <c r="J48" s="58">
        <f>+'CUADRO 7A'!J168</f>
        <v>0</v>
      </c>
      <c r="K48" s="58">
        <f>+'CUADRO 7A'!K168</f>
        <v>0</v>
      </c>
      <c r="L48" s="58">
        <f>+'CUADRO 7A'!L168</f>
        <v>0</v>
      </c>
      <c r="M48" s="58">
        <f>+'CUADRO 7A'!M168</f>
        <v>0</v>
      </c>
      <c r="N48" s="58">
        <f>+'CUADRO 7A'!N168</f>
        <v>0</v>
      </c>
      <c r="O48" s="58">
        <f>+'CUADRO 7A'!O168</f>
        <v>0</v>
      </c>
      <c r="P48" s="58">
        <f>+'CUADRO 7A'!P168</f>
        <v>0</v>
      </c>
      <c r="Q48" s="58">
        <f>+'CUADRO 7A'!Q168</f>
        <v>0</v>
      </c>
      <c r="R48" s="58">
        <f>+'CUADRO 7A'!R168</f>
        <v>0</v>
      </c>
      <c r="S48" s="58">
        <f>+'CUADRO 7A'!S168</f>
        <v>0</v>
      </c>
      <c r="T48" s="58">
        <f>+'CUADRO 7A'!T168</f>
        <v>0</v>
      </c>
      <c r="U48" s="58">
        <f>+'CUADRO 7A'!U168</f>
        <v>0</v>
      </c>
      <c r="V48" s="58">
        <f>+'CUADRO 7A'!V168</f>
        <v>111994</v>
      </c>
      <c r="W48" s="58">
        <f>+'CUADRO 7A'!W168</f>
        <v>86882.967967999997</v>
      </c>
      <c r="X48" s="58">
        <f>+'CUADRO 7A'!X168</f>
        <v>102262.72014</v>
      </c>
      <c r="Y48" s="58">
        <f>+'CUADRO 7A'!Y168</f>
        <v>146292.842</v>
      </c>
      <c r="Z48" s="58">
        <f>+'CUADRO 7A'!Z168</f>
        <v>157528.908</v>
      </c>
      <c r="AA48" s="58">
        <f>+'CUADRO 7A'!AA168</f>
        <v>172287</v>
      </c>
      <c r="AB48" s="58">
        <f>+'CUADRO 7A'!AB168</f>
        <v>235419.103</v>
      </c>
    </row>
    <row r="49" spans="2:28" x14ac:dyDescent="0.2">
      <c r="B49" s="61" t="s">
        <v>259</v>
      </c>
      <c r="C49" s="58">
        <f>+'CUADRO 7A'!C169</f>
        <v>0</v>
      </c>
      <c r="D49" s="58">
        <f>+'CUADRO 7A'!D169</f>
        <v>0</v>
      </c>
      <c r="E49" s="58">
        <f>+'CUADRO 7A'!E169</f>
        <v>0</v>
      </c>
      <c r="F49" s="58">
        <f>+'CUADRO 7A'!F169</f>
        <v>0</v>
      </c>
      <c r="G49" s="58">
        <f>+'CUADRO 7A'!G169</f>
        <v>0</v>
      </c>
      <c r="H49" s="58">
        <f>+'CUADRO 7A'!H169</f>
        <v>0</v>
      </c>
      <c r="I49" s="58">
        <f>+'CUADRO 7A'!I169</f>
        <v>0</v>
      </c>
      <c r="J49" s="58">
        <f>+'CUADRO 7A'!J169</f>
        <v>0</v>
      </c>
      <c r="K49" s="58">
        <f>+'CUADRO 7A'!K169</f>
        <v>0</v>
      </c>
      <c r="L49" s="58">
        <f>+'CUADRO 7A'!L169</f>
        <v>0</v>
      </c>
      <c r="M49" s="58">
        <f>+'CUADRO 7A'!M169</f>
        <v>0</v>
      </c>
      <c r="N49" s="58">
        <f>+'CUADRO 7A'!N169</f>
        <v>0</v>
      </c>
      <c r="O49" s="58">
        <f>+'CUADRO 7A'!O169</f>
        <v>0</v>
      </c>
      <c r="P49" s="58">
        <f>+'CUADRO 7A'!P169</f>
        <v>0</v>
      </c>
      <c r="Q49" s="58">
        <f>+'CUADRO 7A'!Q169</f>
        <v>0</v>
      </c>
      <c r="R49" s="58">
        <f>+'CUADRO 7A'!R169</f>
        <v>0</v>
      </c>
      <c r="S49" s="58">
        <f>+'CUADRO 7A'!S169</f>
        <v>0</v>
      </c>
      <c r="T49" s="58">
        <f>+'CUADRO 7A'!T169</f>
        <v>0</v>
      </c>
      <c r="U49" s="58">
        <f>+'CUADRO 7A'!U169</f>
        <v>0</v>
      </c>
      <c r="V49" s="58">
        <f>+'CUADRO 7A'!V169</f>
        <v>60461.1</v>
      </c>
      <c r="W49" s="58">
        <f>+'CUADRO 7A'!W169</f>
        <v>62275</v>
      </c>
      <c r="X49" s="58">
        <f>+'CUADRO 7A'!X169</f>
        <v>76769.600000000006</v>
      </c>
      <c r="Y49" s="58">
        <f>+'CUADRO 7A'!Y169</f>
        <v>65682.7</v>
      </c>
      <c r="Z49" s="58">
        <f>+'CUADRO 7A'!Z169</f>
        <v>218427</v>
      </c>
      <c r="AA49" s="58">
        <f>+'CUADRO 7A'!AA169</f>
        <v>81788</v>
      </c>
      <c r="AB49" s="58">
        <f>+'CUADRO 7A'!AB169</f>
        <v>86450</v>
      </c>
    </row>
    <row r="50" spans="2:28" x14ac:dyDescent="0.2">
      <c r="B50" s="61" t="s">
        <v>260</v>
      </c>
      <c r="C50" s="58">
        <f>+'CUADRO 7A'!C170</f>
        <v>0</v>
      </c>
      <c r="D50" s="58">
        <f>+'CUADRO 7A'!D170</f>
        <v>0</v>
      </c>
      <c r="E50" s="58">
        <f>+'CUADRO 7A'!E170</f>
        <v>0</v>
      </c>
      <c r="F50" s="58">
        <f>+'CUADRO 7A'!F170</f>
        <v>0</v>
      </c>
      <c r="G50" s="58">
        <f>+'CUADRO 7A'!G170</f>
        <v>0</v>
      </c>
      <c r="H50" s="58">
        <f>+'CUADRO 7A'!H170</f>
        <v>0</v>
      </c>
      <c r="I50" s="58">
        <f>+'CUADRO 7A'!I170</f>
        <v>0</v>
      </c>
      <c r="J50" s="58">
        <f>+'CUADRO 7A'!J170</f>
        <v>0</v>
      </c>
      <c r="K50" s="58">
        <f>+'CUADRO 7A'!K170</f>
        <v>0</v>
      </c>
      <c r="L50" s="58">
        <f>+'CUADRO 7A'!L170</f>
        <v>0</v>
      </c>
      <c r="M50" s="58">
        <f>+'CUADRO 7A'!M170</f>
        <v>0</v>
      </c>
      <c r="N50" s="58">
        <f>+'CUADRO 7A'!N170</f>
        <v>0</v>
      </c>
      <c r="O50" s="58">
        <f>+'CUADRO 7A'!O170</f>
        <v>0</v>
      </c>
      <c r="P50" s="58">
        <f>+'CUADRO 7A'!P170</f>
        <v>0</v>
      </c>
      <c r="Q50" s="58">
        <f>+'CUADRO 7A'!Q170</f>
        <v>0</v>
      </c>
      <c r="R50" s="58">
        <f>+'CUADRO 7A'!R170</f>
        <v>0</v>
      </c>
      <c r="S50" s="58">
        <f>+'CUADRO 7A'!S170</f>
        <v>0</v>
      </c>
      <c r="T50" s="58">
        <f>+'CUADRO 7A'!T170</f>
        <v>0</v>
      </c>
      <c r="U50" s="58">
        <f>+'CUADRO 7A'!U170</f>
        <v>0</v>
      </c>
      <c r="V50" s="58">
        <f>+'CUADRO 7A'!V170</f>
        <v>97633.600000000006</v>
      </c>
      <c r="W50" s="58">
        <f>+'CUADRO 7A'!W170</f>
        <v>88536.668978999995</v>
      </c>
      <c r="X50" s="58">
        <f>+'CUADRO 7A'!X170</f>
        <v>114792.7</v>
      </c>
      <c r="Y50" s="58">
        <f>+'CUADRO 7A'!Y170</f>
        <v>106109.2</v>
      </c>
      <c r="Z50" s="58">
        <f>+'CUADRO 7A'!Z170</f>
        <v>107378.6</v>
      </c>
      <c r="AA50" s="58">
        <f>+'CUADRO 7A'!AA170</f>
        <v>105320.48699999999</v>
      </c>
      <c r="AB50" s="58">
        <f>+'CUADRO 7A'!AB170</f>
        <v>113688.46799999999</v>
      </c>
    </row>
    <row r="51" spans="2:28" x14ac:dyDescent="0.2">
      <c r="B51" s="61" t="s">
        <v>261</v>
      </c>
      <c r="C51" s="58">
        <f>+'CUADRO 7A'!C171</f>
        <v>0</v>
      </c>
      <c r="D51" s="58">
        <f>+'CUADRO 7A'!D171</f>
        <v>0</v>
      </c>
      <c r="E51" s="58">
        <f>+'CUADRO 7A'!E171</f>
        <v>0</v>
      </c>
      <c r="F51" s="58">
        <f>+'CUADRO 7A'!F171</f>
        <v>0</v>
      </c>
      <c r="G51" s="58">
        <f>+'CUADRO 7A'!G171</f>
        <v>0</v>
      </c>
      <c r="H51" s="58">
        <f>+'CUADRO 7A'!H171</f>
        <v>0</v>
      </c>
      <c r="I51" s="58">
        <f>+'CUADRO 7A'!I171</f>
        <v>0</v>
      </c>
      <c r="J51" s="58">
        <f>+'CUADRO 7A'!J171</f>
        <v>0</v>
      </c>
      <c r="K51" s="58">
        <f>+'CUADRO 7A'!K171</f>
        <v>0</v>
      </c>
      <c r="L51" s="58">
        <f>+'CUADRO 7A'!L171</f>
        <v>0</v>
      </c>
      <c r="M51" s="58">
        <f>+'CUADRO 7A'!M171</f>
        <v>0</v>
      </c>
      <c r="N51" s="58">
        <f>+'CUADRO 7A'!N171</f>
        <v>0</v>
      </c>
      <c r="O51" s="58">
        <f>+'CUADRO 7A'!O171</f>
        <v>0</v>
      </c>
      <c r="P51" s="58">
        <f>+'CUADRO 7A'!P171</f>
        <v>0</v>
      </c>
      <c r="Q51" s="58">
        <f>+'CUADRO 7A'!Q171</f>
        <v>0</v>
      </c>
      <c r="R51" s="58">
        <f>+'CUADRO 7A'!R171</f>
        <v>0</v>
      </c>
      <c r="S51" s="58">
        <f>+'CUADRO 7A'!S171</f>
        <v>0</v>
      </c>
      <c r="T51" s="58">
        <f>+'CUADRO 7A'!T171</f>
        <v>0</v>
      </c>
      <c r="U51" s="58">
        <f>+'CUADRO 7A'!U171</f>
        <v>0</v>
      </c>
      <c r="V51" s="58">
        <f>+'CUADRO 7A'!V171</f>
        <v>0</v>
      </c>
      <c r="W51" s="58">
        <f>+'CUADRO 7A'!W171</f>
        <v>0</v>
      </c>
      <c r="X51" s="58">
        <f>+'CUADRO 7A'!X171</f>
        <v>25270</v>
      </c>
      <c r="Y51" s="58">
        <f>+'CUADRO 7A'!Y171</f>
        <v>23679</v>
      </c>
      <c r="Z51" s="58">
        <f>+'CUADRO 7A'!Z171</f>
        <v>28256.464680000001</v>
      </c>
      <c r="AA51" s="58">
        <f>+'CUADRO 7A'!AA171</f>
        <v>20492.784987999999</v>
      </c>
      <c r="AB51" s="58">
        <f>+'CUADRO 7A'!AB171</f>
        <v>22768.049174</v>
      </c>
    </row>
    <row r="52" spans="2:28" x14ac:dyDescent="0.2">
      <c r="B52" s="61" t="s">
        <v>262</v>
      </c>
      <c r="C52" s="58">
        <f>+'CUADRO 7A'!C172</f>
        <v>0</v>
      </c>
      <c r="D52" s="58">
        <f>+'CUADRO 7A'!D172</f>
        <v>0</v>
      </c>
      <c r="E52" s="58">
        <f>+'CUADRO 7A'!E172</f>
        <v>0</v>
      </c>
      <c r="F52" s="58">
        <f>+'CUADRO 7A'!F172</f>
        <v>0</v>
      </c>
      <c r="G52" s="58">
        <f>+'CUADRO 7A'!G172</f>
        <v>0</v>
      </c>
      <c r="H52" s="58">
        <f>+'CUADRO 7A'!H172</f>
        <v>0</v>
      </c>
      <c r="I52" s="58">
        <f>+'CUADRO 7A'!I172</f>
        <v>0</v>
      </c>
      <c r="J52" s="58">
        <f>+'CUADRO 7A'!J172</f>
        <v>0</v>
      </c>
      <c r="K52" s="58">
        <f>+'CUADRO 7A'!K172</f>
        <v>0</v>
      </c>
      <c r="L52" s="58">
        <f>+'CUADRO 7A'!L172</f>
        <v>0</v>
      </c>
      <c r="M52" s="58">
        <f>+'CUADRO 7A'!M172</f>
        <v>0</v>
      </c>
      <c r="N52" s="58">
        <f>+'CUADRO 7A'!N172</f>
        <v>0</v>
      </c>
      <c r="O52" s="58">
        <f>+'CUADRO 7A'!O172</f>
        <v>0</v>
      </c>
      <c r="P52" s="58">
        <f>+'CUADRO 7A'!P172</f>
        <v>0</v>
      </c>
      <c r="Q52" s="58">
        <f>+'CUADRO 7A'!Q172</f>
        <v>0</v>
      </c>
      <c r="R52" s="58">
        <f>+'CUADRO 7A'!R172</f>
        <v>0</v>
      </c>
      <c r="S52" s="58">
        <f>+'CUADRO 7A'!S172</f>
        <v>0</v>
      </c>
      <c r="T52" s="58">
        <f>+'CUADRO 7A'!T172</f>
        <v>0</v>
      </c>
      <c r="U52" s="58">
        <f>+'CUADRO 7A'!U172</f>
        <v>0</v>
      </c>
      <c r="V52" s="58">
        <f>+'CUADRO 7A'!V172</f>
        <v>5000</v>
      </c>
      <c r="W52" s="58">
        <f>+'CUADRO 7A'!W172</f>
        <v>2777</v>
      </c>
      <c r="X52" s="58">
        <f>+'CUADRO 7A'!X172</f>
        <v>5459</v>
      </c>
      <c r="Y52" s="58">
        <f>+'CUADRO 7A'!Y172</f>
        <v>2500</v>
      </c>
      <c r="Z52" s="58">
        <f>+'CUADRO 7A'!Z172</f>
        <v>2500</v>
      </c>
      <c r="AA52" s="58">
        <f>+'CUADRO 7A'!AA172</f>
        <v>850</v>
      </c>
      <c r="AB52" s="58">
        <f>+'CUADRO 7A'!AB172</f>
        <v>1156.9000000000001</v>
      </c>
    </row>
    <row r="53" spans="2:28" x14ac:dyDescent="0.2">
      <c r="B53" s="61" t="s">
        <v>263</v>
      </c>
      <c r="C53" s="58">
        <f>+'CUADRO 7A'!C173</f>
        <v>0</v>
      </c>
      <c r="D53" s="58">
        <f>+'CUADRO 7A'!D173</f>
        <v>0</v>
      </c>
      <c r="E53" s="58">
        <f>+'CUADRO 7A'!E173</f>
        <v>0</v>
      </c>
      <c r="F53" s="58">
        <f>+'CUADRO 7A'!F173</f>
        <v>0</v>
      </c>
      <c r="G53" s="58">
        <f>+'CUADRO 7A'!G173</f>
        <v>0</v>
      </c>
      <c r="H53" s="58">
        <f>+'CUADRO 7A'!H173</f>
        <v>0</v>
      </c>
      <c r="I53" s="58">
        <f>+'CUADRO 7A'!I173</f>
        <v>0</v>
      </c>
      <c r="J53" s="58">
        <f>+'CUADRO 7A'!J173</f>
        <v>0</v>
      </c>
      <c r="K53" s="58">
        <f>+'CUADRO 7A'!K173</f>
        <v>0</v>
      </c>
      <c r="L53" s="58">
        <f>+'CUADRO 7A'!L173</f>
        <v>0</v>
      </c>
      <c r="M53" s="58">
        <f>+'CUADRO 7A'!M173</f>
        <v>0</v>
      </c>
      <c r="N53" s="58">
        <f>+'CUADRO 7A'!N173</f>
        <v>0</v>
      </c>
      <c r="O53" s="58">
        <f>+'CUADRO 7A'!O173</f>
        <v>0</v>
      </c>
      <c r="P53" s="58">
        <f>+'CUADRO 7A'!P173</f>
        <v>0</v>
      </c>
      <c r="Q53" s="58">
        <f>+'CUADRO 7A'!Q173</f>
        <v>0</v>
      </c>
      <c r="R53" s="58">
        <f>+'CUADRO 7A'!R173</f>
        <v>0</v>
      </c>
      <c r="S53" s="58">
        <f>+'CUADRO 7A'!S173</f>
        <v>0</v>
      </c>
      <c r="T53" s="58">
        <f>+'CUADRO 7A'!T173</f>
        <v>0</v>
      </c>
      <c r="U53" s="58">
        <f>+'CUADRO 7A'!U173</f>
        <v>0</v>
      </c>
      <c r="V53" s="58">
        <f>+'CUADRO 7A'!V173</f>
        <v>57779.022743000001</v>
      </c>
      <c r="W53" s="58">
        <f>+'CUADRO 7A'!W173</f>
        <v>51146.41145</v>
      </c>
      <c r="X53" s="58">
        <f>+'CUADRO 7A'!X173</f>
        <v>82468.489180999997</v>
      </c>
      <c r="Y53" s="58">
        <f>+'CUADRO 7A'!Y173</f>
        <v>31752.840800000002</v>
      </c>
      <c r="Z53" s="58">
        <f>+'CUADRO 7A'!Z173</f>
        <v>39302.542393000003</v>
      </c>
      <c r="AA53" s="58">
        <f>+'CUADRO 7A'!AA173</f>
        <v>40427.091476000001</v>
      </c>
      <c r="AB53" s="58">
        <f>+'CUADRO 7A'!AB173</f>
        <v>38845.955000000002</v>
      </c>
    </row>
    <row r="54" spans="2:28" x14ac:dyDescent="0.2">
      <c r="B54" s="90" t="s">
        <v>264</v>
      </c>
      <c r="C54" s="66">
        <f>+'CUADRO 7A'!C174</f>
        <v>1428447.2072310001</v>
      </c>
      <c r="D54" s="66">
        <f>+'CUADRO 7A'!D174</f>
        <v>1487035.3451960001</v>
      </c>
      <c r="E54" s="66">
        <f>+'CUADRO 7A'!E174</f>
        <v>1572262.5349590001</v>
      </c>
      <c r="F54" s="66">
        <f>+'CUADRO 7A'!F174</f>
        <v>1676884.7203480001</v>
      </c>
      <c r="G54" s="66">
        <f>+'CUADRO 7A'!G174</f>
        <v>1819569.5060000001</v>
      </c>
      <c r="H54" s="66">
        <f>+'CUADRO 7A'!H174</f>
        <v>1959281.5169249999</v>
      </c>
      <c r="I54" s="66">
        <f>+'CUADRO 7A'!I174</f>
        <v>2287084.65</v>
      </c>
      <c r="J54" s="66">
        <f>+'CUADRO 7A'!J174</f>
        <v>2620139.0523000001</v>
      </c>
      <c r="K54" s="66">
        <f>+'CUADRO 7A'!K174</f>
        <v>3121570.787</v>
      </c>
      <c r="L54" s="66">
        <f>+'CUADRO 7A'!L174</f>
        <v>3521874.8200900001</v>
      </c>
      <c r="M54" s="66">
        <f>+'CUADRO 7A'!M174</f>
        <v>3935943.450677</v>
      </c>
      <c r="N54" s="66">
        <f>+'CUADRO 7A'!N174</f>
        <v>4377931.3</v>
      </c>
      <c r="O54" s="66">
        <f>+'CUADRO 7A'!O174</f>
        <v>4802465.8831010005</v>
      </c>
      <c r="P54" s="66">
        <f>+'CUADRO 7A'!P174</f>
        <v>5404793.75232</v>
      </c>
      <c r="Q54" s="66">
        <f>+'CUADRO 7A'!Q174</f>
        <v>1651201.8259999999</v>
      </c>
      <c r="R54" s="66">
        <f>+'CUADRO 7A'!R174</f>
        <v>2349165.6883259998</v>
      </c>
      <c r="S54" s="66">
        <f>+'CUADRO 7A'!S174</f>
        <v>2821489.194505</v>
      </c>
      <c r="T54" s="66">
        <f>+'CUADRO 7A'!T174</f>
        <v>3128766.4931430002</v>
      </c>
      <c r="U54" s="66">
        <f>+'CUADRO 7A'!U174</f>
        <v>3453751.5458559999</v>
      </c>
      <c r="V54" s="66">
        <f>+'CUADRO 7A'!V174</f>
        <v>3685831.7555630002</v>
      </c>
      <c r="W54" s="66">
        <f>+'CUADRO 7A'!W174</f>
        <v>3603175.5157389999</v>
      </c>
      <c r="X54" s="66">
        <f>+'CUADRO 7A'!X174</f>
        <v>3948349.8578349999</v>
      </c>
      <c r="Y54" s="66">
        <f>+'CUADRO 7A'!Y174</f>
        <v>4046805.4266710002</v>
      </c>
      <c r="Z54" s="66">
        <f>+'CUADRO 7A'!Z174</f>
        <v>5011444.0587269999</v>
      </c>
      <c r="AA54" s="66">
        <f>+'CUADRO 7A'!AA174</f>
        <v>5587053.1518799998</v>
      </c>
      <c r="AB54" s="66">
        <f>+'CUADRO 7A'!AB174</f>
        <v>5956937.6506770002</v>
      </c>
    </row>
    <row r="55" spans="2:28" x14ac:dyDescent="0.2">
      <c r="B55" s="67" t="s">
        <v>327</v>
      </c>
      <c r="C55" s="53">
        <f>+C8+C27+C41+C54</f>
        <v>4180030.0872399006</v>
      </c>
      <c r="D55" s="53">
        <f t="shared" ref="D55:AA55" si="0">+D8+D27+D41+D54</f>
        <v>4766782.1489506699</v>
      </c>
      <c r="E55" s="53">
        <f t="shared" si="0"/>
        <v>5055326.2241930999</v>
      </c>
      <c r="F55" s="53">
        <f t="shared" si="0"/>
        <v>4896171.1099121757</v>
      </c>
      <c r="G55" s="53">
        <f t="shared" si="0"/>
        <v>7721190.1925450005</v>
      </c>
      <c r="H55" s="53">
        <f t="shared" si="0"/>
        <v>7765491.3144629989</v>
      </c>
      <c r="I55" s="53">
        <f t="shared" si="0"/>
        <v>6972863.512498999</v>
      </c>
      <c r="J55" s="53">
        <f t="shared" si="0"/>
        <v>7642338.2215260006</v>
      </c>
      <c r="K55" s="53">
        <f t="shared" si="0"/>
        <v>8810532.2723389994</v>
      </c>
      <c r="L55" s="53">
        <f t="shared" si="0"/>
        <v>11216570.45250481</v>
      </c>
      <c r="M55" s="53">
        <f t="shared" si="0"/>
        <v>12608140.908276401</v>
      </c>
      <c r="N55" s="53">
        <f t="shared" si="0"/>
        <v>12893494.841419492</v>
      </c>
      <c r="O55" s="53">
        <f t="shared" si="0"/>
        <v>13247213.905118</v>
      </c>
      <c r="P55" s="53">
        <f t="shared" si="0"/>
        <v>14413743.237307422</v>
      </c>
      <c r="Q55" s="53">
        <f t="shared" si="0"/>
        <v>11414415.13170952</v>
      </c>
      <c r="R55" s="53">
        <f t="shared" si="0"/>
        <v>12258888.868952999</v>
      </c>
      <c r="S55" s="53">
        <f t="shared" si="0"/>
        <v>13357668.403214769</v>
      </c>
      <c r="T55" s="53">
        <f t="shared" si="0"/>
        <v>14616872.475754401</v>
      </c>
      <c r="U55" s="53">
        <f t="shared" si="0"/>
        <v>13744491.851269618</v>
      </c>
      <c r="V55" s="53">
        <f t="shared" si="0"/>
        <v>14854856.7778954</v>
      </c>
      <c r="W55" s="53">
        <f t="shared" si="0"/>
        <v>14808365.359441999</v>
      </c>
      <c r="X55" s="53">
        <f t="shared" si="0"/>
        <v>18736750.920226</v>
      </c>
      <c r="Y55" s="53">
        <f t="shared" si="0"/>
        <v>18896831.667896003</v>
      </c>
      <c r="Z55" s="53">
        <f t="shared" si="0"/>
        <v>21778454.694626</v>
      </c>
      <c r="AA55" s="53">
        <f t="shared" si="0"/>
        <v>26984724.7186285</v>
      </c>
      <c r="AB55" s="53">
        <f t="shared" ref="AB55" si="1">+AB8+AB27+AB41+AB54</f>
        <v>27209738.188030999</v>
      </c>
    </row>
    <row r="56" spans="2:28" x14ac:dyDescent="0.2">
      <c r="B56" s="4" t="str">
        <f>+'CUADROS 1A'!B19</f>
        <v>Fuente: Ministerio de Hacienda y Crédito Público.  Ejecución de ingresos y gastos de las entidades del Presupuesto General de la Nación.</v>
      </c>
    </row>
    <row r="57" spans="2:28" x14ac:dyDescent="0.2">
      <c r="B57" s="4" t="str">
        <f>+'CUADRO 3A'!B21</f>
        <v>Nota 1/: Información a enero de 2025.</v>
      </c>
    </row>
    <row r="58" spans="2:28" x14ac:dyDescent="0.2"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2C0B-EB48-4CA1-90D9-B5C19BCBB3C3}">
  <sheetPr>
    <pageSetUpPr fitToPage="1"/>
  </sheetPr>
  <dimension ref="A5:AA57"/>
  <sheetViews>
    <sheetView showGridLines="0" zoomScaleNormal="100" workbookViewId="0">
      <pane xSplit="2" ySplit="7" topLeftCell="Q8" activePane="bottomRight" state="frozen"/>
      <selection pane="topRight" activeCell="C1" sqref="C1"/>
      <selection pane="bottomLeft" activeCell="A8" sqref="A8"/>
      <selection pane="bottomRight" activeCell="AA11" sqref="AA11"/>
    </sheetView>
  </sheetViews>
  <sheetFormatPr baseColWidth="10" defaultColWidth="11.42578125" defaultRowHeight="11.25" x14ac:dyDescent="0.2"/>
  <cols>
    <col min="1" max="1" width="2.5703125" style="4" customWidth="1"/>
    <col min="2" max="2" width="73.5703125" style="4" bestFit="1" customWidth="1"/>
    <col min="3" max="11" width="9" style="4" bestFit="1" customWidth="1"/>
    <col min="12" max="26" width="9.85546875" style="4" bestFit="1" customWidth="1"/>
    <col min="27" max="27" width="9.85546875" style="4" customWidth="1"/>
    <col min="28" max="16384" width="11.42578125" style="4"/>
  </cols>
  <sheetData>
    <row r="5" spans="1:27" s="46" customFormat="1" ht="12.75" x14ac:dyDescent="0.2">
      <c r="A5" s="68"/>
      <c r="B5" s="48" t="s">
        <v>364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1:27" s="46" customFormat="1" ht="15" customHeight="1" thickBot="1" x14ac:dyDescent="0.25">
      <c r="A6" s="68"/>
      <c r="B6" s="114" t="s">
        <v>265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7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 t="s">
        <v>334</v>
      </c>
    </row>
    <row r="8" spans="1:27" s="52" customFormat="1" x14ac:dyDescent="0.2">
      <c r="B8" s="90" t="s">
        <v>220</v>
      </c>
      <c r="C8" s="66">
        <f>+'CUADRO 7B'!C128</f>
        <v>1927480.8362370001</v>
      </c>
      <c r="D8" s="66">
        <f>+'CUADRO 7B'!D128</f>
        <v>2236105.7489990001</v>
      </c>
      <c r="E8" s="66">
        <f>+'CUADRO 7B'!E128</f>
        <v>4010312.2545520002</v>
      </c>
      <c r="F8" s="66">
        <f>+'CUADRO 7B'!F128</f>
        <v>2783490.8806989999</v>
      </c>
      <c r="G8" s="66">
        <f>+'CUADRO 7B'!G128</f>
        <v>5092010.7560489997</v>
      </c>
      <c r="H8" s="66">
        <f>+'CUADRO 7B'!H128</f>
        <v>5573110.8941179998</v>
      </c>
      <c r="I8" s="66">
        <f>+'CUADRO 7B'!I128</f>
        <v>3746742.9155370002</v>
      </c>
      <c r="J8" s="66">
        <f>+'CUADRO 7B'!J128</f>
        <v>3724552.9338400001</v>
      </c>
      <c r="K8" s="66">
        <f>+'CUADRO 7B'!K128</f>
        <v>4967447.6986079998</v>
      </c>
      <c r="L8" s="66">
        <f>+'CUADRO 7B'!L128</f>
        <v>5298764.3411210002</v>
      </c>
      <c r="M8" s="66">
        <f>+'CUADRO 7B'!M128</f>
        <v>5026042.9264949998</v>
      </c>
      <c r="N8" s="66">
        <f>+'CUADRO 7B'!N128</f>
        <v>4082808.3372577098</v>
      </c>
      <c r="O8" s="66">
        <f>+'CUADRO 7B'!O128</f>
        <v>5882721.7623653812</v>
      </c>
      <c r="P8" s="66">
        <f>+'CUADRO 7B'!P128</f>
        <v>7489751.3211080106</v>
      </c>
      <c r="Q8" s="66">
        <f>+'CUADRO 7B'!Q128</f>
        <v>7019177.8034912003</v>
      </c>
      <c r="R8" s="66">
        <f>+'CUADRO 7B'!R128</f>
        <v>7472961.3605762394</v>
      </c>
      <c r="S8" s="66">
        <f>+'CUADRO 7B'!S128</f>
        <v>7891926.5913629401</v>
      </c>
      <c r="T8" s="66">
        <f>+'CUADRO 7B'!T128</f>
        <v>7942605.414874549</v>
      </c>
      <c r="U8" s="66">
        <f>+'CUADRO 7B'!U128</f>
        <v>8829570.1464827899</v>
      </c>
      <c r="V8" s="66">
        <f>+'CUADRO 7B'!V128</f>
        <v>9602431.3341580797</v>
      </c>
      <c r="W8" s="66">
        <f>+'CUADRO 7B'!W128</f>
        <v>8441578.2297943607</v>
      </c>
      <c r="X8" s="66">
        <f>+'CUADRO 7B'!X128</f>
        <v>10666392.488893609</v>
      </c>
      <c r="Y8" s="66">
        <f>+'CUADRO 7B'!Y128</f>
        <v>14954688.280736629</v>
      </c>
      <c r="Z8" s="66">
        <f>+'CUADRO 7B'!Z128</f>
        <v>14013017.22856839</v>
      </c>
      <c r="AA8" s="66">
        <f>+'CUADRO 7B'!AA128</f>
        <v>15668843.602136191</v>
      </c>
    </row>
    <row r="9" spans="1:27" s="52" customFormat="1" x14ac:dyDescent="0.2">
      <c r="B9" s="54" t="s">
        <v>221</v>
      </c>
      <c r="C9" s="55">
        <f>+'CUADRO 7B'!C129</f>
        <v>59074.144373000003</v>
      </c>
      <c r="D9" s="55">
        <f>+'CUADRO 7B'!D129</f>
        <v>61860.090862999998</v>
      </c>
      <c r="E9" s="55">
        <f>+'CUADRO 7B'!E129</f>
        <v>79450.069231999994</v>
      </c>
      <c r="F9" s="55">
        <f>+'CUADRO 7B'!F129</f>
        <v>70930.936134999996</v>
      </c>
      <c r="G9" s="55">
        <f>+'CUADRO 7B'!G129</f>
        <v>95856.941497000007</v>
      </c>
      <c r="H9" s="55">
        <f>+'CUADRO 7B'!H129</f>
        <v>101941.748513</v>
      </c>
      <c r="I9" s="55">
        <f>+'CUADRO 7B'!I129</f>
        <v>114259.163548</v>
      </c>
      <c r="J9" s="55">
        <f>+'CUADRO 7B'!J129</f>
        <v>153255.943053</v>
      </c>
      <c r="K9" s="55">
        <f>+'CUADRO 7B'!K129</f>
        <v>156576.82203000001</v>
      </c>
      <c r="L9" s="55">
        <f>+'CUADRO 7B'!L129</f>
        <v>142812.94346899999</v>
      </c>
      <c r="M9" s="55">
        <f>+'CUADRO 7B'!M129</f>
        <v>202848.72493500001</v>
      </c>
      <c r="N9" s="55">
        <f>+'CUADRO 7B'!N129</f>
        <v>0</v>
      </c>
      <c r="O9" s="55">
        <f>+'CUADRO 7B'!O129</f>
        <v>0</v>
      </c>
      <c r="P9" s="55">
        <f>+'CUADRO 7B'!P129</f>
        <v>0</v>
      </c>
      <c r="Q9" s="55">
        <f>+'CUADRO 7B'!Q129</f>
        <v>0</v>
      </c>
      <c r="R9" s="55">
        <f>+'CUADRO 7B'!R129</f>
        <v>0</v>
      </c>
      <c r="S9" s="55">
        <f>+'CUADRO 7B'!S129</f>
        <v>0</v>
      </c>
      <c r="T9" s="55">
        <f>+'CUADRO 7B'!T129</f>
        <v>0</v>
      </c>
      <c r="U9" s="55">
        <f>+'CUADRO 7B'!U129</f>
        <v>0</v>
      </c>
      <c r="V9" s="55">
        <f>+'CUADRO 7B'!V129</f>
        <v>0</v>
      </c>
      <c r="W9" s="55">
        <f>+'CUADRO 7B'!W129</f>
        <v>0</v>
      </c>
      <c r="X9" s="55">
        <f>+'CUADRO 7B'!X129</f>
        <v>0</v>
      </c>
      <c r="Y9" s="55">
        <f>+'CUADRO 7B'!Y129</f>
        <v>0</v>
      </c>
      <c r="Z9" s="55">
        <f>+'CUADRO 7B'!Z129</f>
        <v>0</v>
      </c>
      <c r="AA9" s="55">
        <f>+'CUADRO 7B'!AA129</f>
        <v>0</v>
      </c>
    </row>
    <row r="10" spans="1:27" x14ac:dyDescent="0.2">
      <c r="B10" s="60" t="s">
        <v>222</v>
      </c>
      <c r="C10" s="58">
        <f>+'CUADRO 7B'!C130</f>
        <v>7311.1209429999999</v>
      </c>
      <c r="D10" s="58">
        <f>+'CUADRO 7B'!D130</f>
        <v>12987.105358000001</v>
      </c>
      <c r="E10" s="58">
        <f>+'CUADRO 7B'!E130</f>
        <v>8800.9293240000006</v>
      </c>
      <c r="F10" s="58">
        <f>+'CUADRO 7B'!F130</f>
        <v>12652.013949</v>
      </c>
      <c r="G10" s="58">
        <f>+'CUADRO 7B'!G130</f>
        <v>16401.01943</v>
      </c>
      <c r="H10" s="58">
        <f>+'CUADRO 7B'!H130</f>
        <v>19538.513109</v>
      </c>
      <c r="I10" s="58">
        <f>+'CUADRO 7B'!I130</f>
        <v>15932.365131</v>
      </c>
      <c r="J10" s="58">
        <f>+'CUADRO 7B'!J130</f>
        <v>21004.38132</v>
      </c>
      <c r="K10" s="58">
        <f>+'CUADRO 7B'!K130</f>
        <v>16346.088540000001</v>
      </c>
      <c r="L10" s="58">
        <f>+'CUADRO 7B'!L130</f>
        <v>7696.2198259999996</v>
      </c>
      <c r="M10" s="58">
        <f>+'CUADRO 7B'!M130</f>
        <v>0</v>
      </c>
      <c r="N10" s="58">
        <f>+'CUADRO 7B'!N130</f>
        <v>0</v>
      </c>
      <c r="O10" s="58">
        <f>+'CUADRO 7B'!O130</f>
        <v>0</v>
      </c>
      <c r="P10" s="58">
        <f>+'CUADRO 7B'!P130</f>
        <v>0</v>
      </c>
      <c r="Q10" s="58">
        <f>+'CUADRO 7B'!Q130</f>
        <v>0</v>
      </c>
      <c r="R10" s="58">
        <f>+'CUADRO 7B'!R130</f>
        <v>0</v>
      </c>
      <c r="S10" s="58">
        <f>+'CUADRO 7B'!S130</f>
        <v>0</v>
      </c>
      <c r="T10" s="58">
        <f>+'CUADRO 7B'!T130</f>
        <v>0</v>
      </c>
      <c r="U10" s="58">
        <f>+'CUADRO 7B'!U130</f>
        <v>0</v>
      </c>
      <c r="V10" s="58">
        <f>+'CUADRO 7B'!V130</f>
        <v>0</v>
      </c>
      <c r="W10" s="58">
        <f>+'CUADRO 7B'!W130</f>
        <v>0</v>
      </c>
      <c r="X10" s="58">
        <f>+'CUADRO 7B'!X130</f>
        <v>0</v>
      </c>
      <c r="Y10" s="58">
        <f>+'CUADRO 7B'!Y130</f>
        <v>0</v>
      </c>
      <c r="Z10" s="58">
        <f>+'CUADRO 7B'!Z130</f>
        <v>0</v>
      </c>
      <c r="AA10" s="58">
        <f>+'CUADRO 7B'!AA130</f>
        <v>0</v>
      </c>
    </row>
    <row r="11" spans="1:27" x14ac:dyDescent="0.2">
      <c r="B11" s="60" t="s">
        <v>223</v>
      </c>
      <c r="C11" s="58">
        <f>+'CUADRO 7B'!C131</f>
        <v>51763.023430000001</v>
      </c>
      <c r="D11" s="58">
        <f>+'CUADRO 7B'!D131</f>
        <v>48872.985504999997</v>
      </c>
      <c r="E11" s="58">
        <f>+'CUADRO 7B'!E131</f>
        <v>70649.139907999997</v>
      </c>
      <c r="F11" s="58">
        <f>+'CUADRO 7B'!F131</f>
        <v>58278.922186000003</v>
      </c>
      <c r="G11" s="58">
        <f>+'CUADRO 7B'!G131</f>
        <v>79455.922067000007</v>
      </c>
      <c r="H11" s="58">
        <f>+'CUADRO 7B'!H131</f>
        <v>82403.235404000006</v>
      </c>
      <c r="I11" s="58">
        <f>+'CUADRO 7B'!I131</f>
        <v>98326.798416999998</v>
      </c>
      <c r="J11" s="58">
        <f>+'CUADRO 7B'!J131</f>
        <v>132251.56173300001</v>
      </c>
      <c r="K11" s="58">
        <f>+'CUADRO 7B'!K131</f>
        <v>140230.73349000001</v>
      </c>
      <c r="L11" s="58">
        <f>+'CUADRO 7B'!L131</f>
        <v>135116.723643</v>
      </c>
      <c r="M11" s="58">
        <f>+'CUADRO 7B'!M131</f>
        <v>202848.72493500001</v>
      </c>
      <c r="N11" s="58">
        <f>+'CUADRO 7B'!N131</f>
        <v>0</v>
      </c>
      <c r="O11" s="58">
        <f>+'CUADRO 7B'!O131</f>
        <v>0</v>
      </c>
      <c r="P11" s="58">
        <f>+'CUADRO 7B'!P131</f>
        <v>0</v>
      </c>
      <c r="Q11" s="58">
        <f>+'CUADRO 7B'!Q131</f>
        <v>0</v>
      </c>
      <c r="R11" s="58">
        <f>+'CUADRO 7B'!R131</f>
        <v>0</v>
      </c>
      <c r="S11" s="58">
        <f>+'CUADRO 7B'!S131</f>
        <v>0</v>
      </c>
      <c r="T11" s="58">
        <f>+'CUADRO 7B'!T131</f>
        <v>0</v>
      </c>
      <c r="U11" s="58">
        <f>+'CUADRO 7B'!U131</f>
        <v>0</v>
      </c>
      <c r="V11" s="58">
        <f>+'CUADRO 7B'!V131</f>
        <v>0</v>
      </c>
      <c r="W11" s="58">
        <f>+'CUADRO 7B'!W131</f>
        <v>0</v>
      </c>
      <c r="X11" s="58">
        <f>+'CUADRO 7B'!X131</f>
        <v>0</v>
      </c>
      <c r="Y11" s="58">
        <f>+'CUADRO 7B'!Y131</f>
        <v>0</v>
      </c>
      <c r="Z11" s="58">
        <f>+'CUADRO 7B'!Z131</f>
        <v>0</v>
      </c>
      <c r="AA11" s="58">
        <f>+'CUADRO 7B'!AA131</f>
        <v>0</v>
      </c>
    </row>
    <row r="12" spans="1:27" s="52" customFormat="1" x14ac:dyDescent="0.2">
      <c r="B12" s="54" t="s">
        <v>224</v>
      </c>
      <c r="C12" s="55">
        <f>+'CUADRO 7B'!C132</f>
        <v>1867086.6644860001</v>
      </c>
      <c r="D12" s="55">
        <f>+'CUADRO 7B'!D132</f>
        <v>2142202.5791440001</v>
      </c>
      <c r="E12" s="55">
        <f>+'CUADRO 7B'!E132</f>
        <v>3898732.4301999998</v>
      </c>
      <c r="F12" s="55">
        <f>+'CUADRO 7B'!F132</f>
        <v>2681856.3077159999</v>
      </c>
      <c r="G12" s="55">
        <f>+'CUADRO 7B'!G132</f>
        <v>4964615.3040730003</v>
      </c>
      <c r="H12" s="55">
        <f>+'CUADRO 7B'!H132</f>
        <v>5438025.4787440002</v>
      </c>
      <c r="I12" s="55">
        <f>+'CUADRO 7B'!I132</f>
        <v>3597935.4458969999</v>
      </c>
      <c r="J12" s="55">
        <f>+'CUADRO 7B'!J132</f>
        <v>3531792.8242219999</v>
      </c>
      <c r="K12" s="55">
        <f>+'CUADRO 7B'!K132</f>
        <v>4768180.4351909999</v>
      </c>
      <c r="L12" s="55">
        <f>+'CUADRO 7B'!L132</f>
        <v>5106885.7933369996</v>
      </c>
      <c r="M12" s="55">
        <f>+'CUADRO 7B'!M132</f>
        <v>4765592.7552840002</v>
      </c>
      <c r="N12" s="55">
        <f>+'CUADRO 7B'!N132</f>
        <v>4022517.0567587102</v>
      </c>
      <c r="O12" s="55">
        <f>+'CUADRO 7B'!O132</f>
        <v>5817071.111285381</v>
      </c>
      <c r="P12" s="55">
        <f>+'CUADRO 7B'!P132</f>
        <v>7420024.2670645108</v>
      </c>
      <c r="Q12" s="55">
        <f>+'CUADRO 7B'!Q132</f>
        <v>6946612.4433952002</v>
      </c>
      <c r="R12" s="55">
        <f>+'CUADRO 7B'!R132</f>
        <v>7396041.699436239</v>
      </c>
      <c r="S12" s="55">
        <f>+'CUADRO 7B'!S132</f>
        <v>7812896.9809976406</v>
      </c>
      <c r="T12" s="55">
        <f>+'CUADRO 7B'!T132</f>
        <v>7854511.237906009</v>
      </c>
      <c r="U12" s="55">
        <f>+'CUADRO 7B'!U132</f>
        <v>8736575.7698567901</v>
      </c>
      <c r="V12" s="55">
        <f>+'CUADRO 7B'!V132</f>
        <v>9602431.3341580797</v>
      </c>
      <c r="W12" s="55">
        <f>+'CUADRO 7B'!W132</f>
        <v>8441578.2297943607</v>
      </c>
      <c r="X12" s="55">
        <f>+'CUADRO 7B'!X132</f>
        <v>10666392.488893609</v>
      </c>
      <c r="Y12" s="55">
        <f>+'CUADRO 7B'!Y132</f>
        <v>14954688.280736629</v>
      </c>
      <c r="Z12" s="55">
        <f>+'CUADRO 7B'!Z132</f>
        <v>14013017.22856839</v>
      </c>
      <c r="AA12" s="55">
        <f>+'CUADRO 7B'!AA132</f>
        <v>15668843.602136191</v>
      </c>
    </row>
    <row r="13" spans="1:27" x14ac:dyDescent="0.2">
      <c r="B13" s="60" t="s">
        <v>225</v>
      </c>
      <c r="C13" s="58">
        <f>+'CUADRO 7B'!C133</f>
        <v>267403.37705200003</v>
      </c>
      <c r="D13" s="58">
        <f>+'CUADRO 7B'!D133</f>
        <v>339218.00540700002</v>
      </c>
      <c r="E13" s="58">
        <f>+'CUADRO 7B'!E133</f>
        <v>423385.97494400002</v>
      </c>
      <c r="F13" s="58">
        <f>+'CUADRO 7B'!F133</f>
        <v>557292.28598799999</v>
      </c>
      <c r="G13" s="58">
        <f>+'CUADRO 7B'!G133</f>
        <v>356070.26299800002</v>
      </c>
      <c r="H13" s="58">
        <f>+'CUADRO 7B'!H133</f>
        <v>506519.38940099999</v>
      </c>
      <c r="I13" s="58">
        <f>+'CUADRO 7B'!I133</f>
        <v>545725.99499100004</v>
      </c>
      <c r="J13" s="58">
        <f>+'CUADRO 7B'!J133</f>
        <v>513976.64693699998</v>
      </c>
      <c r="K13" s="58">
        <f>+'CUADRO 7B'!K133</f>
        <v>601382.97695100005</v>
      </c>
      <c r="L13" s="58">
        <f>+'CUADRO 7B'!L133</f>
        <v>753312.410806</v>
      </c>
      <c r="M13" s="58">
        <f>+'CUADRO 7B'!M133</f>
        <v>803358.69588300004</v>
      </c>
      <c r="N13" s="58">
        <f>+'CUADRO 7B'!N133</f>
        <v>556558.61280293996</v>
      </c>
      <c r="O13" s="58">
        <f>+'CUADRO 7B'!O133</f>
        <v>704526.51028177002</v>
      </c>
      <c r="P13" s="58">
        <f>+'CUADRO 7B'!P133</f>
        <v>893260.86970239005</v>
      </c>
      <c r="Q13" s="58">
        <f>+'CUADRO 7B'!Q133</f>
        <v>773346.79394999996</v>
      </c>
      <c r="R13" s="58">
        <f>+'CUADRO 7B'!R133</f>
        <v>748196.34490548994</v>
      </c>
      <c r="S13" s="58">
        <f>+'CUADRO 7B'!S133</f>
        <v>538805.56115772994</v>
      </c>
      <c r="T13" s="58">
        <f>+'CUADRO 7B'!T133</f>
        <v>671480.75190420996</v>
      </c>
      <c r="U13" s="58">
        <f>+'CUADRO 7B'!U133</f>
        <v>638972.48644645</v>
      </c>
      <c r="V13" s="58">
        <f>+'CUADRO 7B'!V133</f>
        <v>0</v>
      </c>
      <c r="W13" s="58">
        <f>+'CUADRO 7B'!W133</f>
        <v>0</v>
      </c>
      <c r="X13" s="58">
        <f>+'CUADRO 7B'!X133</f>
        <v>0</v>
      </c>
      <c r="Y13" s="58">
        <f>+'CUADRO 7B'!Y133</f>
        <v>0</v>
      </c>
      <c r="Z13" s="58">
        <f>+'CUADRO 7B'!Z133</f>
        <v>0</v>
      </c>
      <c r="AA13" s="58">
        <f>+'CUADRO 7B'!AA133</f>
        <v>0</v>
      </c>
    </row>
    <row r="14" spans="1:27" x14ac:dyDescent="0.2">
      <c r="B14" s="60" t="s">
        <v>226</v>
      </c>
      <c r="C14" s="58">
        <f>+'CUADRO 7B'!C134</f>
        <v>186885.40725300001</v>
      </c>
      <c r="D14" s="58">
        <f>+'CUADRO 7B'!D134</f>
        <v>256593.81477200001</v>
      </c>
      <c r="E14" s="58">
        <f>+'CUADRO 7B'!E134</f>
        <v>190084.43175300001</v>
      </c>
      <c r="F14" s="58">
        <f>+'CUADRO 7B'!F134</f>
        <v>151921.98688800001</v>
      </c>
      <c r="G14" s="58">
        <f>+'CUADRO 7B'!G134</f>
        <v>184545.049894</v>
      </c>
      <c r="H14" s="58">
        <f>+'CUADRO 7B'!H134</f>
        <v>181157.103699</v>
      </c>
      <c r="I14" s="58">
        <f>+'CUADRO 7B'!I134</f>
        <v>168095.60125499999</v>
      </c>
      <c r="J14" s="58">
        <f>+'CUADRO 7B'!J134</f>
        <v>197477.399202</v>
      </c>
      <c r="K14" s="58">
        <f>+'CUADRO 7B'!K134</f>
        <v>223351.32249300001</v>
      </c>
      <c r="L14" s="58">
        <f>+'CUADRO 7B'!L134</f>
        <v>251981.83222800001</v>
      </c>
      <c r="M14" s="58">
        <f>+'CUADRO 7B'!M134</f>
        <v>259188.15032399999</v>
      </c>
      <c r="N14" s="58">
        <f>+'CUADRO 7B'!N134</f>
        <v>235019.63803834</v>
      </c>
      <c r="O14" s="58">
        <f>+'CUADRO 7B'!O134</f>
        <v>293588.39219119999</v>
      </c>
      <c r="P14" s="58">
        <f>+'CUADRO 7B'!P134</f>
        <v>269518.15573358</v>
      </c>
      <c r="Q14" s="58">
        <f>+'CUADRO 7B'!Q134</f>
        <v>295707.30336229998</v>
      </c>
      <c r="R14" s="58">
        <f>+'CUADRO 7B'!R134</f>
        <v>312609.04124945001</v>
      </c>
      <c r="S14" s="58">
        <f>+'CUADRO 7B'!S134</f>
        <v>340660.47138856002</v>
      </c>
      <c r="T14" s="58">
        <f>+'CUADRO 7B'!T134</f>
        <v>387910.47524507</v>
      </c>
      <c r="U14" s="58">
        <f>+'CUADRO 7B'!U134</f>
        <v>387280.24367563002</v>
      </c>
      <c r="V14" s="58">
        <f>+'CUADRO 7B'!V134</f>
        <v>0</v>
      </c>
      <c r="W14" s="58">
        <f>+'CUADRO 7B'!W134</f>
        <v>0</v>
      </c>
      <c r="X14" s="58">
        <f>+'CUADRO 7B'!X134</f>
        <v>0</v>
      </c>
      <c r="Y14" s="58">
        <f>+'CUADRO 7B'!Y134</f>
        <v>0</v>
      </c>
      <c r="Z14" s="58">
        <f>+'CUADRO 7B'!Z134</f>
        <v>0</v>
      </c>
      <c r="AA14" s="58">
        <f>+'CUADRO 7B'!AA134</f>
        <v>0</v>
      </c>
    </row>
    <row r="15" spans="1:27" x14ac:dyDescent="0.2">
      <c r="B15" s="60" t="s">
        <v>227</v>
      </c>
      <c r="C15" s="58">
        <f>+'CUADRO 7B'!C135</f>
        <v>90786.452657000002</v>
      </c>
      <c r="D15" s="58">
        <f>+'CUADRO 7B'!D135</f>
        <v>113791.265778</v>
      </c>
      <c r="E15" s="58">
        <f>+'CUADRO 7B'!E135</f>
        <v>128749.028513</v>
      </c>
      <c r="F15" s="58">
        <f>+'CUADRO 7B'!F135</f>
        <v>164896.93250299999</v>
      </c>
      <c r="G15" s="58">
        <f>+'CUADRO 7B'!G135</f>
        <v>264005.22859499999</v>
      </c>
      <c r="H15" s="58">
        <f>+'CUADRO 7B'!H135</f>
        <v>479501.70261600002</v>
      </c>
      <c r="I15" s="58">
        <f>+'CUADRO 7B'!I135</f>
        <v>370598.62752899999</v>
      </c>
      <c r="J15" s="58">
        <f>+'CUADRO 7B'!J135</f>
        <v>327259.81931699999</v>
      </c>
      <c r="K15" s="58">
        <f>+'CUADRO 7B'!K135</f>
        <v>518962.93722999998</v>
      </c>
      <c r="L15" s="58">
        <f>+'CUADRO 7B'!L135</f>
        <v>317642.27061499999</v>
      </c>
      <c r="M15" s="58">
        <f>+'CUADRO 7B'!M135</f>
        <v>294665.98921799997</v>
      </c>
      <c r="N15" s="58">
        <f>+'CUADRO 7B'!N135</f>
        <v>127862.81160594001</v>
      </c>
      <c r="O15" s="58">
        <f>+'CUADRO 7B'!O135</f>
        <v>295375.84767051</v>
      </c>
      <c r="P15" s="58">
        <f>+'CUADRO 7B'!P135</f>
        <v>160277.29284469</v>
      </c>
      <c r="Q15" s="58">
        <f>+'CUADRO 7B'!Q135</f>
        <v>122668.69875779</v>
      </c>
      <c r="R15" s="58">
        <f>+'CUADRO 7B'!R135</f>
        <v>102425.97594210001</v>
      </c>
      <c r="S15" s="58">
        <f>+'CUADRO 7B'!S135</f>
        <v>184708.18178860997</v>
      </c>
      <c r="T15" s="58">
        <f>+'CUADRO 7B'!T135</f>
        <v>137947.97127585</v>
      </c>
      <c r="U15" s="58">
        <f>+'CUADRO 7B'!U135</f>
        <v>120013.95456825</v>
      </c>
      <c r="V15" s="58">
        <f>+'CUADRO 7B'!V135</f>
        <v>0</v>
      </c>
      <c r="W15" s="58">
        <f>+'CUADRO 7B'!W135</f>
        <v>0</v>
      </c>
      <c r="X15" s="58">
        <f>+'CUADRO 7B'!X135</f>
        <v>0</v>
      </c>
      <c r="Y15" s="58">
        <f>+'CUADRO 7B'!Y135</f>
        <v>0</v>
      </c>
      <c r="Z15" s="58">
        <f>+'CUADRO 7B'!Z135</f>
        <v>0</v>
      </c>
      <c r="AA15" s="58">
        <f>+'CUADRO 7B'!AA135</f>
        <v>0</v>
      </c>
    </row>
    <row r="16" spans="1:27" x14ac:dyDescent="0.2">
      <c r="B16" s="60" t="s">
        <v>228</v>
      </c>
      <c r="C16" s="58">
        <f>+'CUADRO 7B'!C136</f>
        <v>159436.17731500001</v>
      </c>
      <c r="D16" s="58">
        <f>+'CUADRO 7B'!D136</f>
        <v>208346.005278</v>
      </c>
      <c r="E16" s="58">
        <f>+'CUADRO 7B'!E136</f>
        <v>243587.58444100001</v>
      </c>
      <c r="F16" s="58">
        <f>+'CUADRO 7B'!F136</f>
        <v>252113.00503</v>
      </c>
      <c r="G16" s="58">
        <f>+'CUADRO 7B'!G136</f>
        <v>330162.76692899998</v>
      </c>
      <c r="H16" s="58">
        <f>+'CUADRO 7B'!H136</f>
        <v>383831.00257900002</v>
      </c>
      <c r="I16" s="58">
        <f>+'CUADRO 7B'!I136</f>
        <v>341495.14661200001</v>
      </c>
      <c r="J16" s="58">
        <f>+'CUADRO 7B'!J136</f>
        <v>357580.62866400002</v>
      </c>
      <c r="K16" s="58">
        <f>+'CUADRO 7B'!K136</f>
        <v>347741.00040399999</v>
      </c>
      <c r="L16" s="58">
        <f>+'CUADRO 7B'!L136</f>
        <v>357033.57831700001</v>
      </c>
      <c r="M16" s="58">
        <f>+'CUADRO 7B'!M136</f>
        <v>327332.82238999999</v>
      </c>
      <c r="N16" s="58">
        <f>+'CUADRO 7B'!N136</f>
        <v>1831437.72485128</v>
      </c>
      <c r="O16" s="58">
        <f>+'CUADRO 7B'!O136</f>
        <v>3124779.3881887798</v>
      </c>
      <c r="P16" s="58">
        <f>+'CUADRO 7B'!P136</f>
        <v>4423135.4365107305</v>
      </c>
      <c r="Q16" s="58">
        <f>+'CUADRO 7B'!Q136</f>
        <v>4242676.2986970404</v>
      </c>
      <c r="R16" s="58">
        <f>+'CUADRO 7B'!R136</f>
        <v>4080682.1609801403</v>
      </c>
      <c r="S16" s="58">
        <f>+'CUADRO 7B'!S136</f>
        <v>4707713.3619557098</v>
      </c>
      <c r="T16" s="58">
        <f>+'CUADRO 7B'!T136</f>
        <v>4590255.9432656998</v>
      </c>
      <c r="U16" s="58">
        <f>+'CUADRO 7B'!U136</f>
        <v>5354770.95104321</v>
      </c>
      <c r="V16" s="58">
        <f>+'CUADRO 7B'!V136</f>
        <v>2133608.40617252</v>
      </c>
      <c r="W16" s="58">
        <f>+'CUADRO 7B'!W136</f>
        <v>1946050.40912559</v>
      </c>
      <c r="X16" s="58">
        <f>+'CUADRO 7B'!X136</f>
        <v>2835548.57863444</v>
      </c>
      <c r="Y16" s="58">
        <f>+'CUADRO 7B'!Y136</f>
        <v>5578639.0134882098</v>
      </c>
      <c r="Z16" s="58">
        <f>+'CUADRO 7B'!Z136</f>
        <v>4629483.7546929698</v>
      </c>
      <c r="AA16" s="58">
        <f>+'CUADRO 7B'!AA136</f>
        <v>4575647.4436216205</v>
      </c>
    </row>
    <row r="17" spans="2:27" x14ac:dyDescent="0.2">
      <c r="B17" s="60" t="s">
        <v>229</v>
      </c>
      <c r="C17" s="58">
        <f>+'CUADRO 7B'!C137</f>
        <v>0</v>
      </c>
      <c r="D17" s="58">
        <f>+'CUADRO 7B'!D137</f>
        <v>0</v>
      </c>
      <c r="E17" s="58">
        <f>+'CUADRO 7B'!E137</f>
        <v>0</v>
      </c>
      <c r="F17" s="58">
        <f>+'CUADRO 7B'!F137</f>
        <v>0</v>
      </c>
      <c r="G17" s="58">
        <f>+'CUADRO 7B'!G137</f>
        <v>0</v>
      </c>
      <c r="H17" s="58">
        <f>+'CUADRO 7B'!H137</f>
        <v>0</v>
      </c>
      <c r="I17" s="58">
        <f>+'CUADRO 7B'!I137</f>
        <v>0</v>
      </c>
      <c r="J17" s="58">
        <f>+'CUADRO 7B'!J137</f>
        <v>0</v>
      </c>
      <c r="K17" s="58">
        <f>+'CUADRO 7B'!K137</f>
        <v>0</v>
      </c>
      <c r="L17" s="58">
        <f>+'CUADRO 7B'!L137</f>
        <v>0</v>
      </c>
      <c r="M17" s="58">
        <f>+'CUADRO 7B'!M137</f>
        <v>0</v>
      </c>
      <c r="N17" s="58">
        <f>+'CUADRO 7B'!N137</f>
        <v>0</v>
      </c>
      <c r="O17" s="58">
        <f>+'CUADRO 7B'!O137</f>
        <v>0</v>
      </c>
      <c r="P17" s="58">
        <f>+'CUADRO 7B'!P137</f>
        <v>0</v>
      </c>
      <c r="Q17" s="58">
        <f>+'CUADRO 7B'!Q137</f>
        <v>0</v>
      </c>
      <c r="R17" s="58">
        <f>+'CUADRO 7B'!R137</f>
        <v>0</v>
      </c>
      <c r="S17" s="58">
        <f>+'CUADRO 7B'!S137</f>
        <v>0</v>
      </c>
      <c r="T17" s="58">
        <f>+'CUADRO 7B'!T137</f>
        <v>0</v>
      </c>
      <c r="U17" s="58">
        <f>+'CUADRO 7B'!U137</f>
        <v>0</v>
      </c>
      <c r="V17" s="58">
        <f>+'CUADRO 7B'!V137</f>
        <v>3833496.77837482</v>
      </c>
      <c r="W17" s="58">
        <f>+'CUADRO 7B'!W137</f>
        <v>3377999.3149131201</v>
      </c>
      <c r="X17" s="58">
        <f>+'CUADRO 7B'!X137</f>
        <v>3920236.1469385801</v>
      </c>
      <c r="Y17" s="58">
        <f>+'CUADRO 7B'!Y137</f>
        <v>4430035.2533968305</v>
      </c>
      <c r="Z17" s="58">
        <f>+'CUADRO 7B'!Z137</f>
        <v>4547574.0011430094</v>
      </c>
      <c r="AA17" s="58">
        <f>+'CUADRO 7B'!AA137</f>
        <v>5462531.3822228303</v>
      </c>
    </row>
    <row r="18" spans="2:27" x14ac:dyDescent="0.2">
      <c r="B18" s="60" t="s">
        <v>230</v>
      </c>
      <c r="C18" s="58">
        <f>+'CUADRO 7B'!C138</f>
        <v>0</v>
      </c>
      <c r="D18" s="58">
        <f>+'CUADRO 7B'!D138</f>
        <v>0</v>
      </c>
      <c r="E18" s="58">
        <f>+'CUADRO 7B'!E138</f>
        <v>0</v>
      </c>
      <c r="F18" s="58">
        <f>+'CUADRO 7B'!F138</f>
        <v>0</v>
      </c>
      <c r="G18" s="58">
        <f>+'CUADRO 7B'!G138</f>
        <v>0</v>
      </c>
      <c r="H18" s="58">
        <f>+'CUADRO 7B'!H138</f>
        <v>0</v>
      </c>
      <c r="I18" s="58">
        <f>+'CUADRO 7B'!I138</f>
        <v>0</v>
      </c>
      <c r="J18" s="58">
        <f>+'CUADRO 7B'!J138</f>
        <v>0</v>
      </c>
      <c r="K18" s="58">
        <f>+'CUADRO 7B'!K138</f>
        <v>0</v>
      </c>
      <c r="L18" s="58">
        <f>+'CUADRO 7B'!L138</f>
        <v>0</v>
      </c>
      <c r="M18" s="58">
        <f>+'CUADRO 7B'!M138</f>
        <v>0</v>
      </c>
      <c r="N18" s="58">
        <f>+'CUADRO 7B'!N138</f>
        <v>0</v>
      </c>
      <c r="O18" s="58">
        <f>+'CUADRO 7B'!O138</f>
        <v>0</v>
      </c>
      <c r="P18" s="58">
        <f>+'CUADRO 7B'!P138</f>
        <v>0</v>
      </c>
      <c r="Q18" s="58">
        <f>+'CUADRO 7B'!Q138</f>
        <v>0</v>
      </c>
      <c r="R18" s="58">
        <f>+'CUADRO 7B'!R138</f>
        <v>0</v>
      </c>
      <c r="S18" s="58">
        <f>+'CUADRO 7B'!S138</f>
        <v>0</v>
      </c>
      <c r="T18" s="58">
        <f>+'CUADRO 7B'!T138</f>
        <v>0</v>
      </c>
      <c r="U18" s="58">
        <f>+'CUADRO 7B'!U138</f>
        <v>0</v>
      </c>
      <c r="V18" s="58">
        <f>+'CUADRO 7B'!V138</f>
        <v>268100.91648573003</v>
      </c>
      <c r="W18" s="58">
        <f>+'CUADRO 7B'!W138</f>
        <v>304313.61257715005</v>
      </c>
      <c r="X18" s="58">
        <f>+'CUADRO 7B'!X138</f>
        <v>301503.98556571995</v>
      </c>
      <c r="Y18" s="58">
        <f>+'CUADRO 7B'!Y138</f>
        <v>306946.11726015998</v>
      </c>
      <c r="Z18" s="58">
        <f>+'CUADRO 7B'!Z138</f>
        <v>318020.92809941998</v>
      </c>
      <c r="AA18" s="58">
        <f>+'CUADRO 7B'!AA138</f>
        <v>351134.89118989004</v>
      </c>
    </row>
    <row r="19" spans="2:27" x14ac:dyDescent="0.2">
      <c r="B19" s="60" t="s">
        <v>231</v>
      </c>
      <c r="C19" s="58">
        <f>+'CUADRO 7B'!C139</f>
        <v>8264.7722389999999</v>
      </c>
      <c r="D19" s="58">
        <f>+'CUADRO 7B'!D139</f>
        <v>16126.728274999999</v>
      </c>
      <c r="E19" s="58">
        <f>+'CUADRO 7B'!E139</f>
        <v>94907.199376000004</v>
      </c>
      <c r="F19" s="58">
        <f>+'CUADRO 7B'!F139</f>
        <v>136362.66123200001</v>
      </c>
      <c r="G19" s="58">
        <f>+'CUADRO 7B'!G139</f>
        <v>186920.564384</v>
      </c>
      <c r="H19" s="58">
        <f>+'CUADRO 7B'!H139</f>
        <v>212508.56545200001</v>
      </c>
      <c r="I19" s="58">
        <f>+'CUADRO 7B'!I139</f>
        <v>18154.665186999999</v>
      </c>
      <c r="J19" s="58">
        <f>+'CUADRO 7B'!J139</f>
        <v>23416.020019</v>
      </c>
      <c r="K19" s="58">
        <f>+'CUADRO 7B'!K139</f>
        <v>27656.038067000001</v>
      </c>
      <c r="L19" s="58">
        <f>+'CUADRO 7B'!L139</f>
        <v>31558.448731</v>
      </c>
      <c r="M19" s="58">
        <f>+'CUADRO 7B'!M139</f>
        <v>36136.686771000001</v>
      </c>
      <c r="N19" s="58">
        <f>+'CUADRO 7B'!N139</f>
        <v>7069.5917223100005</v>
      </c>
      <c r="O19" s="58">
        <f>+'CUADRO 7B'!O139</f>
        <v>36438.083361480007</v>
      </c>
      <c r="P19" s="58">
        <f>+'CUADRO 7B'!P139</f>
        <v>10948.51853297</v>
      </c>
      <c r="Q19" s="58">
        <f>+'CUADRO 7B'!Q139</f>
        <v>10614.369607590001</v>
      </c>
      <c r="R19" s="58">
        <f>+'CUADRO 7B'!R139</f>
        <v>2726.5968509999998</v>
      </c>
      <c r="S19" s="58">
        <f>+'CUADRO 7B'!S139</f>
        <v>13565.016377559999</v>
      </c>
      <c r="T19" s="58">
        <f>+'CUADRO 7B'!T139</f>
        <v>13980.02635231</v>
      </c>
      <c r="U19" s="58">
        <f>+'CUADRO 7B'!U139</f>
        <v>9585.3074370100003</v>
      </c>
      <c r="V19" s="58">
        <f>+'CUADRO 7B'!V139</f>
        <v>0</v>
      </c>
      <c r="W19" s="58">
        <f>+'CUADRO 7B'!W139</f>
        <v>0</v>
      </c>
      <c r="X19" s="58">
        <f>+'CUADRO 7B'!X139</f>
        <v>0</v>
      </c>
      <c r="Y19" s="58">
        <f>+'CUADRO 7B'!Y139</f>
        <v>0</v>
      </c>
      <c r="Z19" s="58">
        <f>+'CUADRO 7B'!Z139</f>
        <v>0</v>
      </c>
      <c r="AA19" s="58">
        <f>+'CUADRO 7B'!AA139</f>
        <v>0</v>
      </c>
    </row>
    <row r="20" spans="2:27" x14ac:dyDescent="0.2">
      <c r="B20" s="60" t="s">
        <v>232</v>
      </c>
      <c r="C20" s="58">
        <f>+'CUADRO 7B'!C140</f>
        <v>0</v>
      </c>
      <c r="D20" s="58">
        <f>+'CUADRO 7B'!D140</f>
        <v>0</v>
      </c>
      <c r="E20" s="58">
        <f>+'CUADRO 7B'!E140</f>
        <v>0</v>
      </c>
      <c r="F20" s="58">
        <f>+'CUADRO 7B'!F140</f>
        <v>0</v>
      </c>
      <c r="G20" s="58">
        <f>+'CUADRO 7B'!G140</f>
        <v>0</v>
      </c>
      <c r="H20" s="58">
        <f>+'CUADRO 7B'!H140</f>
        <v>0</v>
      </c>
      <c r="I20" s="58">
        <f>+'CUADRO 7B'!I140</f>
        <v>0</v>
      </c>
      <c r="J20" s="58">
        <f>+'CUADRO 7B'!J140</f>
        <v>0</v>
      </c>
      <c r="K20" s="58">
        <f>+'CUADRO 7B'!K140</f>
        <v>0</v>
      </c>
      <c r="L20" s="58">
        <f>+'CUADRO 7B'!L140</f>
        <v>0</v>
      </c>
      <c r="M20" s="58">
        <f>+'CUADRO 7B'!M140</f>
        <v>0</v>
      </c>
      <c r="N20" s="58">
        <f>+'CUADRO 7B'!N140</f>
        <v>0</v>
      </c>
      <c r="O20" s="58">
        <f>+'CUADRO 7B'!O140</f>
        <v>0</v>
      </c>
      <c r="P20" s="58">
        <f>+'CUADRO 7B'!P140</f>
        <v>0</v>
      </c>
      <c r="Q20" s="58">
        <f>+'CUADRO 7B'!Q140</f>
        <v>0</v>
      </c>
      <c r="R20" s="58">
        <f>+'CUADRO 7B'!R140</f>
        <v>0</v>
      </c>
      <c r="S20" s="58">
        <f>+'CUADRO 7B'!S140</f>
        <v>0</v>
      </c>
      <c r="T20" s="58">
        <f>+'CUADRO 7B'!T140</f>
        <v>0</v>
      </c>
      <c r="U20" s="58">
        <f>+'CUADRO 7B'!U140</f>
        <v>0</v>
      </c>
      <c r="V20" s="58">
        <f>+'CUADRO 7B'!V140</f>
        <v>194158.47809529002</v>
      </c>
      <c r="W20" s="58">
        <f>+'CUADRO 7B'!W140</f>
        <v>267668.08781464997</v>
      </c>
      <c r="X20" s="58">
        <f>+'CUADRO 7B'!X140</f>
        <v>308210.19294784998</v>
      </c>
      <c r="Y20" s="58">
        <f>+'CUADRO 7B'!Y140</f>
        <v>487280.44251736999</v>
      </c>
      <c r="Z20" s="58">
        <f>+'CUADRO 7B'!Z140</f>
        <v>467199.68420053995</v>
      </c>
      <c r="AA20" s="58">
        <f>+'CUADRO 7B'!AA140</f>
        <v>598593.48602956999</v>
      </c>
    </row>
    <row r="21" spans="2:27" x14ac:dyDescent="0.2">
      <c r="B21" s="60" t="s">
        <v>233</v>
      </c>
      <c r="C21" s="58">
        <f>+'CUADRO 7B'!C141</f>
        <v>1052371.133895</v>
      </c>
      <c r="D21" s="58">
        <f>+'CUADRO 7B'!D141</f>
        <v>870848.702406</v>
      </c>
      <c r="E21" s="58">
        <f>+'CUADRO 7B'!E141</f>
        <v>2378729.116345</v>
      </c>
      <c r="F21" s="58">
        <f>+'CUADRO 7B'!F141</f>
        <v>1156595.074335</v>
      </c>
      <c r="G21" s="58">
        <f>+'CUADRO 7B'!G141</f>
        <v>1338064.1890430001</v>
      </c>
      <c r="H21" s="58">
        <f>+'CUADRO 7B'!H141</f>
        <v>1456938.5866080001</v>
      </c>
      <c r="I21" s="58">
        <f>+'CUADRO 7B'!I141</f>
        <v>1923693.8303350001</v>
      </c>
      <c r="J21" s="58">
        <f>+'CUADRO 7B'!J141</f>
        <v>1881517.724678</v>
      </c>
      <c r="K21" s="58">
        <f>+'CUADRO 7B'!K141</f>
        <v>2707131.3874670002</v>
      </c>
      <c r="L21" s="58">
        <f>+'CUADRO 7B'!L141</f>
        <v>2408121.1915139998</v>
      </c>
      <c r="M21" s="58">
        <f>+'CUADRO 7B'!M141</f>
        <v>2412891.4462080002</v>
      </c>
      <c r="N21" s="58">
        <f>+'CUADRO 7B'!N141</f>
        <v>1059996.0815515299</v>
      </c>
      <c r="O21" s="58">
        <f>+'CUADRO 7B'!O141</f>
        <v>982068.77162456</v>
      </c>
      <c r="P21" s="58">
        <f>+'CUADRO 7B'!P141</f>
        <v>1177887.7071171899</v>
      </c>
      <c r="Q21" s="58">
        <f>+'CUADRO 7B'!Q141</f>
        <v>1036887.4623418299</v>
      </c>
      <c r="R21" s="58">
        <f>+'CUADRO 7B'!R141</f>
        <v>1520371.33057693</v>
      </c>
      <c r="S21" s="58">
        <f>+'CUADRO 7B'!S141</f>
        <v>1381647.8492504801</v>
      </c>
      <c r="T21" s="58">
        <f>+'CUADRO 7B'!T141</f>
        <v>1433004.1178373999</v>
      </c>
      <c r="U21" s="58">
        <f>+'CUADRO 7B'!U141</f>
        <v>1591948.85865435</v>
      </c>
      <c r="V21" s="58">
        <f>+'CUADRO 7B'!V141</f>
        <v>2592432.8543132301</v>
      </c>
      <c r="W21" s="58">
        <f>+'CUADRO 7B'!W141</f>
        <v>1985857.7749707201</v>
      </c>
      <c r="X21" s="58">
        <f>+'CUADRO 7B'!X141</f>
        <v>2439026.0502191898</v>
      </c>
      <c r="Y21" s="58">
        <f>+'CUADRO 7B'!Y141</f>
        <v>3228402.60195832</v>
      </c>
      <c r="Z21" s="58">
        <f>+'CUADRO 7B'!Z141</f>
        <v>3318873.19827293</v>
      </c>
      <c r="AA21" s="58">
        <f>+'CUADRO 7B'!AA141</f>
        <v>3744963.84102146</v>
      </c>
    </row>
    <row r="22" spans="2:27" x14ac:dyDescent="0.2">
      <c r="B22" s="60" t="s">
        <v>234</v>
      </c>
      <c r="C22" s="58">
        <f>+'CUADRO 7B'!C142</f>
        <v>0</v>
      </c>
      <c r="D22" s="58">
        <f>+'CUADRO 7B'!D142</f>
        <v>0</v>
      </c>
      <c r="E22" s="58">
        <f>+'CUADRO 7B'!E142</f>
        <v>0</v>
      </c>
      <c r="F22" s="58">
        <f>+'CUADRO 7B'!F142</f>
        <v>0</v>
      </c>
      <c r="G22" s="58">
        <f>+'CUADRO 7B'!G142</f>
        <v>0</v>
      </c>
      <c r="H22" s="58">
        <f>+'CUADRO 7B'!H142</f>
        <v>0</v>
      </c>
      <c r="I22" s="58">
        <f>+'CUADRO 7B'!I142</f>
        <v>0</v>
      </c>
      <c r="J22" s="58">
        <f>+'CUADRO 7B'!J142</f>
        <v>0</v>
      </c>
      <c r="K22" s="58">
        <f>+'CUADRO 7B'!K142</f>
        <v>0</v>
      </c>
      <c r="L22" s="58">
        <f>+'CUADRO 7B'!L142</f>
        <v>0</v>
      </c>
      <c r="M22" s="58">
        <f>+'CUADRO 7B'!M142</f>
        <v>0</v>
      </c>
      <c r="N22" s="58">
        <f>+'CUADRO 7B'!N142</f>
        <v>0</v>
      </c>
      <c r="O22" s="58">
        <f>+'CUADRO 7B'!O142</f>
        <v>0</v>
      </c>
      <c r="P22" s="58">
        <f>+'CUADRO 7B'!P142</f>
        <v>0</v>
      </c>
      <c r="Q22" s="58">
        <f>+'CUADRO 7B'!Q142</f>
        <v>0</v>
      </c>
      <c r="R22" s="58">
        <f>+'CUADRO 7B'!R142</f>
        <v>0</v>
      </c>
      <c r="S22" s="58">
        <f>+'CUADRO 7B'!S142</f>
        <v>0</v>
      </c>
      <c r="T22" s="58">
        <f>+'CUADRO 7B'!T142</f>
        <v>0</v>
      </c>
      <c r="U22" s="58">
        <f>+'CUADRO 7B'!U142</f>
        <v>0</v>
      </c>
      <c r="V22" s="58">
        <f>+'CUADRO 7B'!V142</f>
        <v>580633.90071649</v>
      </c>
      <c r="W22" s="58">
        <f>+'CUADRO 7B'!W142</f>
        <v>559689.03039313003</v>
      </c>
      <c r="X22" s="58">
        <f>+'CUADRO 7B'!X142</f>
        <v>861867.53458782996</v>
      </c>
      <c r="Y22" s="58">
        <f>+'CUADRO 7B'!Y142</f>
        <v>923384.85211573995</v>
      </c>
      <c r="Z22" s="58">
        <f>+'CUADRO 7B'!Z142</f>
        <v>731865.66215951997</v>
      </c>
      <c r="AA22" s="58">
        <f>+'CUADRO 7B'!AA142</f>
        <v>935972.55805081991</v>
      </c>
    </row>
    <row r="23" spans="2:27" x14ac:dyDescent="0.2">
      <c r="B23" s="60" t="s">
        <v>235</v>
      </c>
      <c r="C23" s="58">
        <f>+'CUADRO 7B'!C143</f>
        <v>101939.344075</v>
      </c>
      <c r="D23" s="58">
        <f>+'CUADRO 7B'!D143</f>
        <v>337278.05722800002</v>
      </c>
      <c r="E23" s="58">
        <f>+'CUADRO 7B'!E143</f>
        <v>439289.094828</v>
      </c>
      <c r="F23" s="58">
        <f>+'CUADRO 7B'!F143</f>
        <v>262674.36174000002</v>
      </c>
      <c r="G23" s="58">
        <f>+'CUADRO 7B'!G143</f>
        <v>2304847.24223</v>
      </c>
      <c r="H23" s="58">
        <f>+'CUADRO 7B'!H143</f>
        <v>2217569.128389</v>
      </c>
      <c r="I23" s="58">
        <f>+'CUADRO 7B'!I143</f>
        <v>230171.57998800001</v>
      </c>
      <c r="J23" s="58">
        <f>+'CUADRO 7B'!J143</f>
        <v>230564.58540499999</v>
      </c>
      <c r="K23" s="58">
        <f>+'CUADRO 7B'!K143</f>
        <v>341954.77257899998</v>
      </c>
      <c r="L23" s="58">
        <f>+'CUADRO 7B'!L143</f>
        <v>987236.06112600002</v>
      </c>
      <c r="M23" s="58">
        <f>+'CUADRO 7B'!M143</f>
        <v>632018.96449000004</v>
      </c>
      <c r="N23" s="58">
        <f>+'CUADRO 7B'!N143</f>
        <v>204572.59618637001</v>
      </c>
      <c r="O23" s="58">
        <f>+'CUADRO 7B'!O143</f>
        <v>380294.11796708003</v>
      </c>
      <c r="P23" s="58">
        <f>+'CUADRO 7B'!P143</f>
        <v>484996.28662296</v>
      </c>
      <c r="Q23" s="58">
        <f>+'CUADRO 7B'!Q143</f>
        <v>464711.51667865005</v>
      </c>
      <c r="R23" s="58">
        <f>+'CUADRO 7B'!R143</f>
        <v>629030.24893113005</v>
      </c>
      <c r="S23" s="58">
        <f>+'CUADRO 7B'!S143</f>
        <v>645796.53907899</v>
      </c>
      <c r="T23" s="58">
        <f>+'CUADRO 7B'!T143</f>
        <v>619931.95202546997</v>
      </c>
      <c r="U23" s="58">
        <f>+'CUADRO 7B'!U143</f>
        <v>634003.96803188999</v>
      </c>
      <c r="V23" s="58">
        <f>+'CUADRO 7B'!V143</f>
        <v>0</v>
      </c>
      <c r="W23" s="58">
        <f>+'CUADRO 7B'!W143</f>
        <v>0</v>
      </c>
      <c r="X23" s="58">
        <f>+'CUADRO 7B'!X143</f>
        <v>0</v>
      </c>
      <c r="Y23" s="58">
        <f>+'CUADRO 7B'!Y143</f>
        <v>0</v>
      </c>
      <c r="Z23" s="58">
        <f>+'CUADRO 7B'!Z143</f>
        <v>0</v>
      </c>
      <c r="AA23" s="58">
        <f>+'CUADRO 7B'!AA143</f>
        <v>0</v>
      </c>
    </row>
    <row r="24" spans="2:27" s="52" customFormat="1" x14ac:dyDescent="0.2">
      <c r="B24" s="54" t="s">
        <v>236</v>
      </c>
      <c r="C24" s="55">
        <f>+'CUADRO 7B'!C144</f>
        <v>1320.027378</v>
      </c>
      <c r="D24" s="55">
        <f>+'CUADRO 7B'!D144</f>
        <v>32043.078991999999</v>
      </c>
      <c r="E24" s="55">
        <f>+'CUADRO 7B'!E144</f>
        <v>32129.755120000002</v>
      </c>
      <c r="F24" s="55">
        <f>+'CUADRO 7B'!F144</f>
        <v>30703.636847999998</v>
      </c>
      <c r="G24" s="55">
        <f>+'CUADRO 7B'!G144</f>
        <v>31538.510479</v>
      </c>
      <c r="H24" s="55">
        <f>+'CUADRO 7B'!H144</f>
        <v>33143.666860999998</v>
      </c>
      <c r="I24" s="55">
        <f>+'CUADRO 7B'!I144</f>
        <v>34548.306091999999</v>
      </c>
      <c r="J24" s="55">
        <f>+'CUADRO 7B'!J144</f>
        <v>39504.166565</v>
      </c>
      <c r="K24" s="55">
        <f>+'CUADRO 7B'!K144</f>
        <v>42690.441386999999</v>
      </c>
      <c r="L24" s="55">
        <f>+'CUADRO 7B'!L144</f>
        <v>49065.604314999997</v>
      </c>
      <c r="M24" s="55">
        <f>+'CUADRO 7B'!M144</f>
        <v>57601.446276000002</v>
      </c>
      <c r="N24" s="55">
        <f>+'CUADRO 7B'!N144</f>
        <v>60291.280499</v>
      </c>
      <c r="O24" s="55">
        <f>+'CUADRO 7B'!O144</f>
        <v>65650.651079999996</v>
      </c>
      <c r="P24" s="55">
        <f>+'CUADRO 7B'!P144</f>
        <v>69727.0540435</v>
      </c>
      <c r="Q24" s="55">
        <f>+'CUADRO 7B'!Q144</f>
        <v>72565.360096000004</v>
      </c>
      <c r="R24" s="55">
        <f>+'CUADRO 7B'!R144</f>
        <v>76919.661139999997</v>
      </c>
      <c r="S24" s="55">
        <f>+'CUADRO 7B'!S144</f>
        <v>79029.610365300003</v>
      </c>
      <c r="T24" s="55">
        <f>+'CUADRO 7B'!T144</f>
        <v>88094.176968539992</v>
      </c>
      <c r="U24" s="55">
        <f>+'CUADRO 7B'!U144</f>
        <v>92994.376625999997</v>
      </c>
      <c r="V24" s="55">
        <f>+'CUADRO 7B'!V144</f>
        <v>0</v>
      </c>
      <c r="W24" s="55">
        <f>+'CUADRO 7B'!W144</f>
        <v>0</v>
      </c>
      <c r="X24" s="55">
        <f>+'CUADRO 7B'!X144</f>
        <v>0</v>
      </c>
      <c r="Y24" s="55">
        <f>+'CUADRO 7B'!Y144</f>
        <v>0</v>
      </c>
      <c r="Z24" s="55">
        <f>+'CUADRO 7B'!Z144</f>
        <v>0</v>
      </c>
      <c r="AA24" s="55">
        <f>+'CUADRO 7B'!AA144</f>
        <v>0</v>
      </c>
    </row>
    <row r="25" spans="2:27" x14ac:dyDescent="0.2">
      <c r="B25" s="60" t="s">
        <v>237</v>
      </c>
      <c r="C25" s="58">
        <f>+'CUADRO 7B'!C145</f>
        <v>1258.8502249999999</v>
      </c>
      <c r="D25" s="58">
        <f>+'CUADRO 7B'!D145</f>
        <v>29451.274357999999</v>
      </c>
      <c r="E25" s="58">
        <f>+'CUADRO 7B'!E145</f>
        <v>31037.645052</v>
      </c>
      <c r="F25" s="58">
        <f>+'CUADRO 7B'!F145</f>
        <v>29732.708701</v>
      </c>
      <c r="G25" s="58">
        <f>+'CUADRO 7B'!G145</f>
        <v>30887.226406000002</v>
      </c>
      <c r="H25" s="58">
        <f>+'CUADRO 7B'!H145</f>
        <v>30775.346244</v>
      </c>
      <c r="I25" s="58">
        <f>+'CUADRO 7B'!I145</f>
        <v>33177.611731999998</v>
      </c>
      <c r="J25" s="58">
        <f>+'CUADRO 7B'!J145</f>
        <v>38426.438037</v>
      </c>
      <c r="K25" s="58">
        <f>+'CUADRO 7B'!K145</f>
        <v>41581.459488</v>
      </c>
      <c r="L25" s="58">
        <f>+'CUADRO 7B'!L145</f>
        <v>47878.777507999999</v>
      </c>
      <c r="M25" s="58">
        <f>+'CUADRO 7B'!M145</f>
        <v>56518.941494999999</v>
      </c>
      <c r="N25" s="58">
        <f>+'CUADRO 7B'!N145</f>
        <v>59227.065588999998</v>
      </c>
      <c r="O25" s="58">
        <f>+'CUADRO 7B'!O145</f>
        <v>64682.377963999999</v>
      </c>
      <c r="P25" s="58">
        <f>+'CUADRO 7B'!P145</f>
        <v>67817.609249500005</v>
      </c>
      <c r="Q25" s="58">
        <f>+'CUADRO 7B'!Q145</f>
        <v>71586.356268000003</v>
      </c>
      <c r="R25" s="58">
        <f>+'CUADRO 7B'!R145</f>
        <v>75959.59633</v>
      </c>
      <c r="S25" s="58">
        <f>+'CUADRO 7B'!S145</f>
        <v>78392.843644600012</v>
      </c>
      <c r="T25" s="58">
        <f>+'CUADRO 7B'!T145</f>
        <v>87207.781564539997</v>
      </c>
      <c r="U25" s="58">
        <f>+'CUADRO 7B'!U145</f>
        <v>92004.520076999994</v>
      </c>
      <c r="V25" s="58">
        <f>+'CUADRO 7B'!V145</f>
        <v>0</v>
      </c>
      <c r="W25" s="58">
        <f>+'CUADRO 7B'!W145</f>
        <v>0</v>
      </c>
      <c r="X25" s="58">
        <f>+'CUADRO 7B'!X145</f>
        <v>0</v>
      </c>
      <c r="Y25" s="58">
        <f>+'CUADRO 7B'!Y145</f>
        <v>0</v>
      </c>
      <c r="Z25" s="58">
        <f>+'CUADRO 7B'!Z145</f>
        <v>0</v>
      </c>
      <c r="AA25" s="58">
        <f>+'CUADRO 7B'!AA145</f>
        <v>0</v>
      </c>
    </row>
    <row r="26" spans="2:27" x14ac:dyDescent="0.2">
      <c r="B26" s="60" t="s">
        <v>238</v>
      </c>
      <c r="C26" s="58">
        <f>+'CUADRO 7B'!C146</f>
        <v>61.177152999999997</v>
      </c>
      <c r="D26" s="58">
        <f>+'CUADRO 7B'!D146</f>
        <v>2591.8046340000001</v>
      </c>
      <c r="E26" s="58">
        <f>+'CUADRO 7B'!E146</f>
        <v>1092.110068</v>
      </c>
      <c r="F26" s="58">
        <f>+'CUADRO 7B'!F146</f>
        <v>970.92814699999997</v>
      </c>
      <c r="G26" s="58">
        <f>+'CUADRO 7B'!G146</f>
        <v>651.28407300000003</v>
      </c>
      <c r="H26" s="58">
        <f>+'CUADRO 7B'!H146</f>
        <v>2368.3206169999999</v>
      </c>
      <c r="I26" s="58">
        <f>+'CUADRO 7B'!I146</f>
        <v>1370.69436</v>
      </c>
      <c r="J26" s="58">
        <f>+'CUADRO 7B'!J146</f>
        <v>1077.7285280000001</v>
      </c>
      <c r="K26" s="58">
        <f>+'CUADRO 7B'!K146</f>
        <v>1108.9818990000001</v>
      </c>
      <c r="L26" s="58">
        <f>+'CUADRO 7B'!L146</f>
        <v>1186.8268069999999</v>
      </c>
      <c r="M26" s="58">
        <f>+'CUADRO 7B'!M146</f>
        <v>1082.5047810000001</v>
      </c>
      <c r="N26" s="58">
        <f>+'CUADRO 7B'!N146</f>
        <v>1064.2149099999999</v>
      </c>
      <c r="O26" s="58">
        <f>+'CUADRO 7B'!O146</f>
        <v>968.27311599999996</v>
      </c>
      <c r="P26" s="58">
        <f>+'CUADRO 7B'!P146</f>
        <v>1909.444794</v>
      </c>
      <c r="Q26" s="58">
        <f>+'CUADRO 7B'!Q146</f>
        <v>979.003828</v>
      </c>
      <c r="R26" s="58">
        <f>+'CUADRO 7B'!R146</f>
        <v>960.06480999999997</v>
      </c>
      <c r="S26" s="58">
        <f>+'CUADRO 7B'!S146</f>
        <v>636.76672070000006</v>
      </c>
      <c r="T26" s="58">
        <f>+'CUADRO 7B'!T146</f>
        <v>886.39540399999998</v>
      </c>
      <c r="U26" s="58">
        <f>+'CUADRO 7B'!U146</f>
        <v>989.85654899999997</v>
      </c>
      <c r="V26" s="58">
        <f>+'CUADRO 7B'!V146</f>
        <v>0</v>
      </c>
      <c r="W26" s="58">
        <f>+'CUADRO 7B'!W146</f>
        <v>0</v>
      </c>
      <c r="X26" s="58">
        <f>+'CUADRO 7B'!X146</f>
        <v>0</v>
      </c>
      <c r="Y26" s="58">
        <f>+'CUADRO 7B'!Y146</f>
        <v>0</v>
      </c>
      <c r="Z26" s="58">
        <f>+'CUADRO 7B'!Z146</f>
        <v>0</v>
      </c>
      <c r="AA26" s="58">
        <f>+'CUADRO 7B'!AA146</f>
        <v>0</v>
      </c>
    </row>
    <row r="27" spans="2:27" x14ac:dyDescent="0.2">
      <c r="B27" s="90" t="s">
        <v>239</v>
      </c>
      <c r="C27" s="66">
        <f>+'CUADRO 7B'!C147</f>
        <v>444118.38916299999</v>
      </c>
      <c r="D27" s="66">
        <f>+'CUADRO 7B'!D147</f>
        <v>583511.44750400004</v>
      </c>
      <c r="E27" s="66">
        <f>+'CUADRO 7B'!E147</f>
        <v>344173.62999099999</v>
      </c>
      <c r="F27" s="66">
        <f>+'CUADRO 7B'!F147</f>
        <v>527844.459714</v>
      </c>
      <c r="G27" s="66">
        <f>+'CUADRO 7B'!G147</f>
        <v>726468.15508099995</v>
      </c>
      <c r="H27" s="66">
        <f>+'CUADRO 7B'!H147</f>
        <v>562667.12004800001</v>
      </c>
      <c r="I27" s="66">
        <f>+'CUADRO 7B'!I147</f>
        <v>1076896.1140429999</v>
      </c>
      <c r="J27" s="66">
        <f>+'CUADRO 7B'!J147</f>
        <v>1695167.4434529999</v>
      </c>
      <c r="K27" s="66">
        <f>+'CUADRO 7B'!K147</f>
        <v>1453852.3845639999</v>
      </c>
      <c r="L27" s="66">
        <f>+'CUADRO 7B'!L147</f>
        <v>2396664.346014</v>
      </c>
      <c r="M27" s="66">
        <f>+'CUADRO 7B'!M147</f>
        <v>3212718.9943909999</v>
      </c>
      <c r="N27" s="66">
        <f>+'CUADRO 7B'!N147</f>
        <v>1527908.1709650101</v>
      </c>
      <c r="O27" s="66">
        <f>+'CUADRO 7B'!O147</f>
        <v>2223559.1118696299</v>
      </c>
      <c r="P27" s="66">
        <f>+'CUADRO 7B'!P147</f>
        <v>2502596.1392270597</v>
      </c>
      <c r="Q27" s="66">
        <f>+'CUADRO 7B'!Q147</f>
        <v>2630090.7898037294</v>
      </c>
      <c r="R27" s="66">
        <f>+'CUADRO 7B'!R147</f>
        <v>2773560.5049014399</v>
      </c>
      <c r="S27" s="66">
        <f>+'CUADRO 7B'!S147</f>
        <v>3383292.6612162204</v>
      </c>
      <c r="T27" s="66">
        <f>+'CUADRO 7B'!T147</f>
        <v>4277081.5409566099</v>
      </c>
      <c r="U27" s="66">
        <f>+'CUADRO 7B'!U147</f>
        <v>2491068.3839672906</v>
      </c>
      <c r="V27" s="66">
        <f>+'CUADRO 7B'!V147</f>
        <v>2654829.8396068602</v>
      </c>
      <c r="W27" s="66">
        <f>+'CUADRO 7B'!W147</f>
        <v>2792224.5030902899</v>
      </c>
      <c r="X27" s="66">
        <f>+'CUADRO 7B'!X147</f>
        <v>3812136.9833126296</v>
      </c>
      <c r="Y27" s="66">
        <f>+'CUADRO 7B'!Y147</f>
        <v>3323161.58145406</v>
      </c>
      <c r="Z27" s="66">
        <f>+'CUADRO 7B'!Z147</f>
        <v>4767954.4007558692</v>
      </c>
      <c r="AA27" s="66">
        <f>+'CUADRO 7B'!AA147</f>
        <v>7198733.5669067111</v>
      </c>
    </row>
    <row r="28" spans="2:27" x14ac:dyDescent="0.2">
      <c r="B28" s="61" t="s">
        <v>240</v>
      </c>
      <c r="C28" s="58">
        <f>+'CUADRO 7B'!C148</f>
        <v>0</v>
      </c>
      <c r="D28" s="58">
        <f>+'CUADRO 7B'!D148</f>
        <v>0</v>
      </c>
      <c r="E28" s="58">
        <f>+'CUADRO 7B'!E148</f>
        <v>0</v>
      </c>
      <c r="F28" s="58">
        <f>+'CUADRO 7B'!F148</f>
        <v>0</v>
      </c>
      <c r="G28" s="58">
        <f>+'CUADRO 7B'!G148</f>
        <v>0</v>
      </c>
      <c r="H28" s="58">
        <f>+'CUADRO 7B'!H148</f>
        <v>0</v>
      </c>
      <c r="I28" s="58">
        <f>+'CUADRO 7B'!I148</f>
        <v>0</v>
      </c>
      <c r="J28" s="58">
        <f>+'CUADRO 7B'!J148</f>
        <v>0</v>
      </c>
      <c r="K28" s="58">
        <f>+'CUADRO 7B'!K148</f>
        <v>0</v>
      </c>
      <c r="L28" s="58">
        <f>+'CUADRO 7B'!L148</f>
        <v>0</v>
      </c>
      <c r="M28" s="58">
        <f>+'CUADRO 7B'!M148</f>
        <v>0</v>
      </c>
      <c r="N28" s="58">
        <f>+'CUADRO 7B'!N148</f>
        <v>0</v>
      </c>
      <c r="O28" s="58">
        <f>+'CUADRO 7B'!O148</f>
        <v>0</v>
      </c>
      <c r="P28" s="58">
        <f>+'CUADRO 7B'!P148</f>
        <v>0</v>
      </c>
      <c r="Q28" s="58">
        <f>+'CUADRO 7B'!Q148</f>
        <v>0</v>
      </c>
      <c r="R28" s="58">
        <f>+'CUADRO 7B'!R148</f>
        <v>0</v>
      </c>
      <c r="S28" s="58">
        <f>+'CUADRO 7B'!S148</f>
        <v>0</v>
      </c>
      <c r="T28" s="58">
        <f>+'CUADRO 7B'!T148</f>
        <v>0</v>
      </c>
      <c r="U28" s="58">
        <f>+'CUADRO 7B'!U148</f>
        <v>0</v>
      </c>
      <c r="V28" s="58">
        <f>+'CUADRO 7B'!V148</f>
        <v>2927.5247064</v>
      </c>
      <c r="W28" s="58">
        <f>+'CUADRO 7B'!W148</f>
        <v>630.99007898000002</v>
      </c>
      <c r="X28" s="58">
        <f>+'CUADRO 7B'!X148</f>
        <v>12324.896304</v>
      </c>
      <c r="Y28" s="58">
        <f>+'CUADRO 7B'!Y148</f>
        <v>4658.2743170000003</v>
      </c>
      <c r="Z28" s="58">
        <f>+'CUADRO 7B'!Z148</f>
        <v>2725.1830650000002</v>
      </c>
      <c r="AA28" s="58">
        <f>+'CUADRO 7B'!AA148</f>
        <v>13051.651389000001</v>
      </c>
    </row>
    <row r="29" spans="2:27" x14ac:dyDescent="0.2">
      <c r="B29" s="61" t="s">
        <v>241</v>
      </c>
      <c r="C29" s="58">
        <f>+'CUADRO 7B'!C149</f>
        <v>0</v>
      </c>
      <c r="D29" s="58">
        <f>+'CUADRO 7B'!D149</f>
        <v>0</v>
      </c>
      <c r="E29" s="58">
        <f>+'CUADRO 7B'!E149</f>
        <v>0</v>
      </c>
      <c r="F29" s="58">
        <f>+'CUADRO 7B'!F149</f>
        <v>0</v>
      </c>
      <c r="G29" s="58">
        <f>+'CUADRO 7B'!G149</f>
        <v>0</v>
      </c>
      <c r="H29" s="58">
        <f>+'CUADRO 7B'!H149</f>
        <v>0</v>
      </c>
      <c r="I29" s="58">
        <f>+'CUADRO 7B'!I149</f>
        <v>0</v>
      </c>
      <c r="J29" s="58">
        <f>+'CUADRO 7B'!J149</f>
        <v>0</v>
      </c>
      <c r="K29" s="58">
        <f>+'CUADRO 7B'!K149</f>
        <v>0</v>
      </c>
      <c r="L29" s="58">
        <f>+'CUADRO 7B'!L149</f>
        <v>0</v>
      </c>
      <c r="M29" s="58">
        <f>+'CUADRO 7B'!M149</f>
        <v>0</v>
      </c>
      <c r="N29" s="58">
        <f>+'CUADRO 7B'!N149</f>
        <v>863774.37681699998</v>
      </c>
      <c r="O29" s="58">
        <f>+'CUADRO 7B'!O149</f>
        <v>953462.97471707</v>
      </c>
      <c r="P29" s="58">
        <f>+'CUADRO 7B'!P149</f>
        <v>1307299.2717686798</v>
      </c>
      <c r="Q29" s="58">
        <f>+'CUADRO 7B'!Q149</f>
        <v>1658609.05067416</v>
      </c>
      <c r="R29" s="58">
        <f>+'CUADRO 7B'!R149</f>
        <v>2323606.3764194199</v>
      </c>
      <c r="S29" s="58">
        <f>+'CUADRO 7B'!S149</f>
        <v>2358432.3760996601</v>
      </c>
      <c r="T29" s="58">
        <f>+'CUADRO 7B'!T149</f>
        <v>3418939.2128295498</v>
      </c>
      <c r="U29" s="58">
        <f>+'CUADRO 7B'!U149</f>
        <v>1969511.9923398702</v>
      </c>
      <c r="V29" s="58">
        <f>+'CUADRO 7B'!V149</f>
        <v>2089679.9422036202</v>
      </c>
      <c r="W29" s="58">
        <f>+'CUADRO 7B'!W149</f>
        <v>2115529.6512422999</v>
      </c>
      <c r="X29" s="58">
        <f>+'CUADRO 7B'!X149</f>
        <v>3080804.3882425497</v>
      </c>
      <c r="Y29" s="58">
        <f>+'CUADRO 7B'!Y149</f>
        <v>2289127.8384964201</v>
      </c>
      <c r="Z29" s="58">
        <f>+'CUADRO 7B'!Z149</f>
        <v>3708048.6700619301</v>
      </c>
      <c r="AA29" s="58">
        <f>+'CUADRO 7B'!AA149</f>
        <v>6069746.3366004601</v>
      </c>
    </row>
    <row r="30" spans="2:27" x14ac:dyDescent="0.2">
      <c r="B30" s="61" t="s">
        <v>322</v>
      </c>
      <c r="C30" s="58">
        <f>+'CUADRO 7B'!C150</f>
        <v>0</v>
      </c>
      <c r="D30" s="58">
        <f>+'CUADRO 7B'!D150</f>
        <v>0</v>
      </c>
      <c r="E30" s="58">
        <f>+'CUADRO 7B'!E150</f>
        <v>0</v>
      </c>
      <c r="F30" s="58">
        <f>+'CUADRO 7B'!F150</f>
        <v>0</v>
      </c>
      <c r="G30" s="58">
        <f>+'CUADRO 7B'!G150</f>
        <v>0</v>
      </c>
      <c r="H30" s="58">
        <f>+'CUADRO 7B'!H150</f>
        <v>0</v>
      </c>
      <c r="I30" s="58">
        <f>+'CUADRO 7B'!I150</f>
        <v>0</v>
      </c>
      <c r="J30" s="58">
        <f>+'CUADRO 7B'!J150</f>
        <v>0</v>
      </c>
      <c r="K30" s="58">
        <f>+'CUADRO 7B'!K150</f>
        <v>0</v>
      </c>
      <c r="L30" s="58">
        <f>+'CUADRO 7B'!L150</f>
        <v>0</v>
      </c>
      <c r="M30" s="58">
        <f>+'CUADRO 7B'!M150</f>
        <v>0</v>
      </c>
      <c r="N30" s="58">
        <f>+'CUADRO 7B'!N150</f>
        <v>0</v>
      </c>
      <c r="O30" s="58">
        <f>+'CUADRO 7B'!O150</f>
        <v>0</v>
      </c>
      <c r="P30" s="58">
        <f>+'CUADRO 7B'!P150</f>
        <v>0</v>
      </c>
      <c r="Q30" s="58">
        <f>+'CUADRO 7B'!Q150</f>
        <v>0</v>
      </c>
      <c r="R30" s="58">
        <f>+'CUADRO 7B'!R150</f>
        <v>0</v>
      </c>
      <c r="S30" s="58">
        <f>+'CUADRO 7B'!S150</f>
        <v>0</v>
      </c>
      <c r="T30" s="58">
        <f>+'CUADRO 7B'!T150</f>
        <v>0</v>
      </c>
      <c r="U30" s="58">
        <f>+'CUADRO 7B'!U150</f>
        <v>0</v>
      </c>
      <c r="V30" s="58">
        <f>+'CUADRO 7B'!V150</f>
        <v>15092.79409358</v>
      </c>
      <c r="W30" s="58">
        <f>+'CUADRO 7B'!W150</f>
        <v>2875.2021249999998</v>
      </c>
      <c r="X30" s="58">
        <f>+'CUADRO 7B'!X150</f>
        <v>204.09589271000002</v>
      </c>
      <c r="Y30" s="58">
        <f>+'CUADRO 7B'!Y150</f>
        <v>710.21826299999998</v>
      </c>
      <c r="Z30" s="58">
        <f>+'CUADRO 7B'!Z150</f>
        <v>797.99958200000003</v>
      </c>
      <c r="AA30" s="58">
        <f>+'CUADRO 7B'!AA150</f>
        <v>1098.4245470000001</v>
      </c>
    </row>
    <row r="31" spans="2:27" x14ac:dyDescent="0.2">
      <c r="B31" s="61" t="s">
        <v>242</v>
      </c>
      <c r="C31" s="58">
        <f>+'CUADRO 7B'!C151</f>
        <v>212433.633313</v>
      </c>
      <c r="D31" s="58">
        <f>+'CUADRO 7B'!D151</f>
        <v>190007.38633800001</v>
      </c>
      <c r="E31" s="58">
        <f>+'CUADRO 7B'!E151</f>
        <v>179921.68996399999</v>
      </c>
      <c r="F31" s="58">
        <f>+'CUADRO 7B'!F151</f>
        <v>280850.98426200001</v>
      </c>
      <c r="G31" s="58">
        <f>+'CUADRO 7B'!G151</f>
        <v>423785.12822700001</v>
      </c>
      <c r="H31" s="58">
        <f>+'CUADRO 7B'!H151</f>
        <v>460860.33616499999</v>
      </c>
      <c r="I31" s="58">
        <f>+'CUADRO 7B'!I151</f>
        <v>515126.40759000002</v>
      </c>
      <c r="J31" s="58">
        <f>+'CUADRO 7B'!J151</f>
        <v>555562.88969700004</v>
      </c>
      <c r="K31" s="58">
        <f>+'CUADRO 7B'!K151</f>
        <v>649204.68734900001</v>
      </c>
      <c r="L31" s="58">
        <f>+'CUADRO 7B'!L151</f>
        <v>1118557.831156</v>
      </c>
      <c r="M31" s="58">
        <f>+'CUADRO 7B'!M151</f>
        <v>674764.00034999999</v>
      </c>
      <c r="N31" s="58">
        <f>+'CUADRO 7B'!N151</f>
        <v>505890.07195899001</v>
      </c>
      <c r="O31" s="58">
        <f>+'CUADRO 7B'!O151</f>
        <v>1036429.293974</v>
      </c>
      <c r="P31" s="58">
        <f>+'CUADRO 7B'!P151</f>
        <v>919290.12723579002</v>
      </c>
      <c r="Q31" s="58">
        <f>+'CUADRO 7B'!Q151</f>
        <v>779395.47892401007</v>
      </c>
      <c r="R31" s="58">
        <f>+'CUADRO 7B'!R151</f>
        <v>225310.44783032002</v>
      </c>
      <c r="S31" s="58">
        <f>+'CUADRO 7B'!S151</f>
        <v>904468.91022458998</v>
      </c>
      <c r="T31" s="58">
        <f>+'CUADRO 7B'!T151</f>
        <v>417400.13942083</v>
      </c>
      <c r="U31" s="58">
        <f>+'CUADRO 7B'!U151</f>
        <v>181546.7639626</v>
      </c>
      <c r="V31" s="58">
        <f>+'CUADRO 7B'!V151</f>
        <v>177233.34544585997</v>
      </c>
      <c r="W31" s="58">
        <f>+'CUADRO 7B'!W151</f>
        <v>133789.77328952999</v>
      </c>
      <c r="X31" s="58">
        <f>+'CUADRO 7B'!X151</f>
        <v>108685.13003195</v>
      </c>
      <c r="Y31" s="58">
        <f>+'CUADRO 7B'!Y151</f>
        <v>411309.79233994003</v>
      </c>
      <c r="Z31" s="58">
        <f>+'CUADRO 7B'!Z151</f>
        <v>712357.54072821001</v>
      </c>
      <c r="AA31" s="58">
        <f>+'CUADRO 7B'!AA151</f>
        <v>647256.23327785998</v>
      </c>
    </row>
    <row r="32" spans="2:27" x14ac:dyDescent="0.2">
      <c r="B32" s="61" t="s">
        <v>243</v>
      </c>
      <c r="C32" s="58">
        <f>+'CUADRO 7B'!C152</f>
        <v>0</v>
      </c>
      <c r="D32" s="58">
        <f>+'CUADRO 7B'!D152</f>
        <v>16910.539231999999</v>
      </c>
      <c r="E32" s="58">
        <f>+'CUADRO 7B'!E152</f>
        <v>0</v>
      </c>
      <c r="F32" s="58">
        <f>+'CUADRO 7B'!F152</f>
        <v>0</v>
      </c>
      <c r="G32" s="58">
        <f>+'CUADRO 7B'!G152</f>
        <v>0</v>
      </c>
      <c r="H32" s="58">
        <f>+'CUADRO 7B'!H152</f>
        <v>0</v>
      </c>
      <c r="I32" s="58">
        <f>+'CUADRO 7B'!I152</f>
        <v>0</v>
      </c>
      <c r="J32" s="58">
        <f>+'CUADRO 7B'!J152</f>
        <v>3156.2024059999999</v>
      </c>
      <c r="K32" s="58">
        <f>+'CUADRO 7B'!K152</f>
        <v>2944.9365859999998</v>
      </c>
      <c r="L32" s="58">
        <f>+'CUADRO 7B'!L152</f>
        <v>2004.0264099999999</v>
      </c>
      <c r="M32" s="58">
        <f>+'CUADRO 7B'!M152</f>
        <v>0</v>
      </c>
      <c r="N32" s="58">
        <f>+'CUADRO 7B'!N152</f>
        <v>0</v>
      </c>
      <c r="O32" s="58">
        <f>+'CUADRO 7B'!O152</f>
        <v>0</v>
      </c>
      <c r="P32" s="58">
        <f>+'CUADRO 7B'!P152</f>
        <v>0</v>
      </c>
      <c r="Q32" s="58">
        <f>+'CUADRO 7B'!Q152</f>
        <v>0</v>
      </c>
      <c r="R32" s="58">
        <f>+'CUADRO 7B'!R152</f>
        <v>0</v>
      </c>
      <c r="S32" s="58">
        <f>+'CUADRO 7B'!S152</f>
        <v>0</v>
      </c>
      <c r="T32" s="58">
        <f>+'CUADRO 7B'!T152</f>
        <v>0</v>
      </c>
      <c r="U32" s="58">
        <f>+'CUADRO 7B'!U152</f>
        <v>0</v>
      </c>
      <c r="V32" s="58">
        <f>+'CUADRO 7B'!V152</f>
        <v>0</v>
      </c>
      <c r="W32" s="58">
        <f>+'CUADRO 7B'!W152</f>
        <v>0</v>
      </c>
      <c r="X32" s="58">
        <f>+'CUADRO 7B'!X152</f>
        <v>0</v>
      </c>
      <c r="Y32" s="58">
        <f>+'CUADRO 7B'!Y152</f>
        <v>0</v>
      </c>
      <c r="Z32" s="58">
        <f>+'CUADRO 7B'!Z152</f>
        <v>0</v>
      </c>
      <c r="AA32" s="58">
        <f>+'CUADRO 7B'!AA152</f>
        <v>0</v>
      </c>
    </row>
    <row r="33" spans="2:27" x14ac:dyDescent="0.2">
      <c r="B33" s="61" t="s">
        <v>244</v>
      </c>
      <c r="C33" s="58">
        <f>+'CUADRO 7B'!C153</f>
        <v>0</v>
      </c>
      <c r="D33" s="58">
        <f>+'CUADRO 7B'!D153</f>
        <v>0</v>
      </c>
      <c r="E33" s="58">
        <f>+'CUADRO 7B'!E153</f>
        <v>0</v>
      </c>
      <c r="F33" s="58">
        <f>+'CUADRO 7B'!F153</f>
        <v>0</v>
      </c>
      <c r="G33" s="58">
        <f>+'CUADRO 7B'!G153</f>
        <v>0</v>
      </c>
      <c r="H33" s="58">
        <f>+'CUADRO 7B'!H153</f>
        <v>0</v>
      </c>
      <c r="I33" s="58">
        <f>+'CUADRO 7B'!I153</f>
        <v>0</v>
      </c>
      <c r="J33" s="58">
        <f>+'CUADRO 7B'!J153</f>
        <v>0</v>
      </c>
      <c r="K33" s="58">
        <f>+'CUADRO 7B'!K153</f>
        <v>0</v>
      </c>
      <c r="L33" s="58">
        <f>+'CUADRO 7B'!L153</f>
        <v>0</v>
      </c>
      <c r="M33" s="58">
        <f>+'CUADRO 7B'!M153</f>
        <v>0</v>
      </c>
      <c r="N33" s="58">
        <f>+'CUADRO 7B'!N153</f>
        <v>0</v>
      </c>
      <c r="O33" s="58">
        <f>+'CUADRO 7B'!O153</f>
        <v>0</v>
      </c>
      <c r="P33" s="58">
        <f>+'CUADRO 7B'!P153</f>
        <v>0</v>
      </c>
      <c r="Q33" s="58">
        <f>+'CUADRO 7B'!Q153</f>
        <v>0</v>
      </c>
      <c r="R33" s="58">
        <f>+'CUADRO 7B'!R153</f>
        <v>0</v>
      </c>
      <c r="S33" s="58">
        <f>+'CUADRO 7B'!S153</f>
        <v>0</v>
      </c>
      <c r="T33" s="58">
        <f>+'CUADRO 7B'!T153</f>
        <v>0</v>
      </c>
      <c r="U33" s="58">
        <f>+'CUADRO 7B'!U153</f>
        <v>0</v>
      </c>
      <c r="V33" s="58">
        <f>+'CUADRO 7B'!V153</f>
        <v>12437.26488216</v>
      </c>
      <c r="W33" s="58">
        <f>+'CUADRO 7B'!W153</f>
        <v>28503.424635769999</v>
      </c>
      <c r="X33" s="58">
        <f>+'CUADRO 7B'!X153</f>
        <v>98510.842447160001</v>
      </c>
      <c r="Y33" s="58">
        <f>+'CUADRO 7B'!Y153</f>
        <v>27768.27501152</v>
      </c>
      <c r="Z33" s="58">
        <f>+'CUADRO 7B'!Z153</f>
        <v>1624.9685575999999</v>
      </c>
      <c r="AA33" s="58">
        <f>+'CUADRO 7B'!AA153</f>
        <v>7196.2914691200003</v>
      </c>
    </row>
    <row r="34" spans="2:27" x14ac:dyDescent="0.2">
      <c r="B34" s="61" t="s">
        <v>245</v>
      </c>
      <c r="C34" s="58">
        <f>+'CUADRO 7B'!C154</f>
        <v>0</v>
      </c>
      <c r="D34" s="58">
        <f>+'CUADRO 7B'!D154</f>
        <v>0</v>
      </c>
      <c r="E34" s="58">
        <f>+'CUADRO 7B'!E154</f>
        <v>0</v>
      </c>
      <c r="F34" s="58">
        <f>+'CUADRO 7B'!F154</f>
        <v>0</v>
      </c>
      <c r="G34" s="58">
        <f>+'CUADRO 7B'!G154</f>
        <v>0</v>
      </c>
      <c r="H34" s="58">
        <f>+'CUADRO 7B'!H154</f>
        <v>0</v>
      </c>
      <c r="I34" s="58">
        <f>+'CUADRO 7B'!I154</f>
        <v>0</v>
      </c>
      <c r="J34" s="58">
        <f>+'CUADRO 7B'!J154</f>
        <v>0</v>
      </c>
      <c r="K34" s="58">
        <f>+'CUADRO 7B'!K154</f>
        <v>0</v>
      </c>
      <c r="L34" s="58">
        <f>+'CUADRO 7B'!L154</f>
        <v>0</v>
      </c>
      <c r="M34" s="58">
        <f>+'CUADRO 7B'!M154</f>
        <v>0</v>
      </c>
      <c r="N34" s="58">
        <f>+'CUADRO 7B'!N154</f>
        <v>114371.92319341999</v>
      </c>
      <c r="O34" s="58">
        <f>+'CUADRO 7B'!O154</f>
        <v>0</v>
      </c>
      <c r="P34" s="58">
        <f>+'CUADRO 7B'!P154</f>
        <v>101978.80073286001</v>
      </c>
      <c r="Q34" s="58">
        <f>+'CUADRO 7B'!Q154</f>
        <v>93861.241333820013</v>
      </c>
      <c r="R34" s="58">
        <f>+'CUADRO 7B'!R154</f>
        <v>60913.535022709999</v>
      </c>
      <c r="S34" s="58">
        <f>+'CUADRO 7B'!S154</f>
        <v>34684.400770269996</v>
      </c>
      <c r="T34" s="58">
        <f>+'CUADRO 7B'!T154</f>
        <v>142269.88405771999</v>
      </c>
      <c r="U34" s="58">
        <f>+'CUADRO 7B'!U154</f>
        <v>191482.78768492999</v>
      </c>
      <c r="V34" s="58">
        <f>+'CUADRO 7B'!V154</f>
        <v>187531.16229679002</v>
      </c>
      <c r="W34" s="58">
        <f>+'CUADRO 7B'!W154</f>
        <v>178341.25081376001</v>
      </c>
      <c r="X34" s="58">
        <f>+'CUADRO 7B'!X154</f>
        <v>240600.69866439002</v>
      </c>
      <c r="Y34" s="58">
        <f>+'CUADRO 7B'!Y154</f>
        <v>181859.28832173999</v>
      </c>
      <c r="Z34" s="58">
        <f>+'CUADRO 7B'!Z154</f>
        <v>154921.76540380999</v>
      </c>
      <c r="AA34" s="58">
        <f>+'CUADRO 7B'!AA154</f>
        <v>172540.81538578001</v>
      </c>
    </row>
    <row r="35" spans="2:27" x14ac:dyDescent="0.2">
      <c r="B35" s="61" t="s">
        <v>246</v>
      </c>
      <c r="C35" s="58">
        <f>+'CUADRO 7B'!C155</f>
        <v>0</v>
      </c>
      <c r="D35" s="58">
        <f>+'CUADRO 7B'!D155</f>
        <v>0</v>
      </c>
      <c r="E35" s="58">
        <f>+'CUADRO 7B'!E155</f>
        <v>0</v>
      </c>
      <c r="F35" s="58">
        <f>+'CUADRO 7B'!F155</f>
        <v>0</v>
      </c>
      <c r="G35" s="58">
        <f>+'CUADRO 7B'!G155</f>
        <v>0</v>
      </c>
      <c r="H35" s="58">
        <f>+'CUADRO 7B'!H155</f>
        <v>0</v>
      </c>
      <c r="I35" s="58">
        <f>+'CUADRO 7B'!I155</f>
        <v>0</v>
      </c>
      <c r="J35" s="58">
        <f>+'CUADRO 7B'!J155</f>
        <v>0</v>
      </c>
      <c r="K35" s="58">
        <f>+'CUADRO 7B'!K155</f>
        <v>0</v>
      </c>
      <c r="L35" s="58">
        <f>+'CUADRO 7B'!L155</f>
        <v>0</v>
      </c>
      <c r="M35" s="58">
        <f>+'CUADRO 7B'!M155</f>
        <v>0</v>
      </c>
      <c r="N35" s="58">
        <f>+'CUADRO 7B'!N155</f>
        <v>0</v>
      </c>
      <c r="O35" s="58">
        <f>+'CUADRO 7B'!O155</f>
        <v>0</v>
      </c>
      <c r="P35" s="58">
        <f>+'CUADRO 7B'!P155</f>
        <v>0</v>
      </c>
      <c r="Q35" s="58">
        <f>+'CUADRO 7B'!Q155</f>
        <v>0</v>
      </c>
      <c r="R35" s="58">
        <f>+'CUADRO 7B'!R155</f>
        <v>0</v>
      </c>
      <c r="S35" s="58">
        <f>+'CUADRO 7B'!S155</f>
        <v>0</v>
      </c>
      <c r="T35" s="58">
        <f>+'CUADRO 7B'!T155</f>
        <v>0</v>
      </c>
      <c r="U35" s="58">
        <f>+'CUADRO 7B'!U155</f>
        <v>0</v>
      </c>
      <c r="V35" s="58">
        <f>+'CUADRO 7B'!V155</f>
        <v>0</v>
      </c>
      <c r="W35" s="58">
        <f>+'CUADRO 7B'!W155</f>
        <v>0</v>
      </c>
      <c r="X35" s="58">
        <f>+'CUADRO 7B'!X155</f>
        <v>0</v>
      </c>
      <c r="Y35" s="58">
        <f>+'CUADRO 7B'!Y155</f>
        <v>0</v>
      </c>
      <c r="Z35" s="58">
        <f>+'CUADRO 7B'!Z155</f>
        <v>0</v>
      </c>
      <c r="AA35" s="58">
        <f>+'CUADRO 7B'!AA155</f>
        <v>0</v>
      </c>
    </row>
    <row r="36" spans="2:27" x14ac:dyDescent="0.2">
      <c r="B36" s="61" t="s">
        <v>247</v>
      </c>
      <c r="C36" s="58">
        <f>+'CUADRO 7B'!C156</f>
        <v>223365.715837</v>
      </c>
      <c r="D36" s="58">
        <f>+'CUADRO 7B'!D156</f>
        <v>365441.13319000002</v>
      </c>
      <c r="E36" s="58">
        <f>+'CUADRO 7B'!E156</f>
        <v>154008.51529099999</v>
      </c>
      <c r="F36" s="58">
        <f>+'CUADRO 7B'!F156</f>
        <v>216976.50737000001</v>
      </c>
      <c r="G36" s="58">
        <f>+'CUADRO 7B'!G156</f>
        <v>236374.31723399999</v>
      </c>
      <c r="H36" s="58">
        <f>+'CUADRO 7B'!H156</f>
        <v>78253.634820000007</v>
      </c>
      <c r="I36" s="58">
        <f>+'CUADRO 7B'!I156</f>
        <v>465095.22417399997</v>
      </c>
      <c r="J36" s="58">
        <f>+'CUADRO 7B'!J156</f>
        <v>1035818.120764</v>
      </c>
      <c r="K36" s="58">
        <f>+'CUADRO 7B'!K156</f>
        <v>744309.37767700001</v>
      </c>
      <c r="L36" s="58">
        <f>+'CUADRO 7B'!L156</f>
        <v>1119452.5130990001</v>
      </c>
      <c r="M36" s="58">
        <f>+'CUADRO 7B'!M156</f>
        <v>2387603.2725010002</v>
      </c>
      <c r="N36" s="58">
        <f>+'CUADRO 7B'!N156</f>
        <v>36251.462441049996</v>
      </c>
      <c r="O36" s="58">
        <f>+'CUADRO 7B'!O156</f>
        <v>214183.77507418999</v>
      </c>
      <c r="P36" s="58">
        <f>+'CUADRO 7B'!P156</f>
        <v>168974.87508023001</v>
      </c>
      <c r="Q36" s="58">
        <f>+'CUADRO 7B'!Q156</f>
        <v>96825.320014109995</v>
      </c>
      <c r="R36" s="58">
        <f>+'CUADRO 7B'!R156</f>
        <v>153129.64608140997</v>
      </c>
      <c r="S36" s="58">
        <f>+'CUADRO 7B'!S156</f>
        <v>84691.432893699995</v>
      </c>
      <c r="T36" s="58">
        <f>+'CUADRO 7B'!T156</f>
        <v>178746.93008622999</v>
      </c>
      <c r="U36" s="58">
        <f>+'CUADRO 7B'!U156</f>
        <v>119536.36119369</v>
      </c>
      <c r="V36" s="58">
        <f>+'CUADRO 7B'!V156</f>
        <v>0</v>
      </c>
      <c r="W36" s="58">
        <f>+'CUADRO 7B'!W156</f>
        <v>36693.810674439999</v>
      </c>
      <c r="X36" s="58">
        <f>+'CUADRO 7B'!X156</f>
        <v>29223.853908320001</v>
      </c>
      <c r="Y36" s="58">
        <f>+'CUADRO 7B'!Y156</f>
        <v>24303.495262</v>
      </c>
      <c r="Z36" s="58">
        <f>+'CUADRO 7B'!Z156</f>
        <v>31644.233925</v>
      </c>
      <c r="AA36" s="58">
        <f>+'CUADRO 7B'!AA156</f>
        <v>31884.019550000001</v>
      </c>
    </row>
    <row r="37" spans="2:27" x14ac:dyDescent="0.2">
      <c r="B37" s="61" t="s">
        <v>248</v>
      </c>
      <c r="C37" s="58">
        <f>+'CUADRO 7B'!C157</f>
        <v>0</v>
      </c>
      <c r="D37" s="58">
        <f>+'CUADRO 7B'!D157</f>
        <v>0</v>
      </c>
      <c r="E37" s="58">
        <f>+'CUADRO 7B'!E157</f>
        <v>0</v>
      </c>
      <c r="F37" s="58">
        <f>+'CUADRO 7B'!F157</f>
        <v>0</v>
      </c>
      <c r="G37" s="58">
        <f>+'CUADRO 7B'!G157</f>
        <v>0</v>
      </c>
      <c r="H37" s="58">
        <f>+'CUADRO 7B'!H157</f>
        <v>0</v>
      </c>
      <c r="I37" s="58">
        <f>+'CUADRO 7B'!I157</f>
        <v>0</v>
      </c>
      <c r="J37" s="58">
        <f>+'CUADRO 7B'!J157</f>
        <v>0</v>
      </c>
      <c r="K37" s="58">
        <f>+'CUADRO 7B'!K157</f>
        <v>0</v>
      </c>
      <c r="L37" s="58">
        <f>+'CUADRO 7B'!L157</f>
        <v>0</v>
      </c>
      <c r="M37" s="58">
        <f>+'CUADRO 7B'!M157</f>
        <v>0</v>
      </c>
      <c r="N37" s="58">
        <f>+'CUADRO 7B'!N157</f>
        <v>0</v>
      </c>
      <c r="O37" s="58">
        <f>+'CUADRO 7B'!O157</f>
        <v>0</v>
      </c>
      <c r="P37" s="58">
        <f>+'CUADRO 7B'!P157</f>
        <v>0</v>
      </c>
      <c r="Q37" s="58">
        <f>+'CUADRO 7B'!Q157</f>
        <v>0</v>
      </c>
      <c r="R37" s="58">
        <f>+'CUADRO 7B'!R157</f>
        <v>0</v>
      </c>
      <c r="S37" s="58">
        <f>+'CUADRO 7B'!S157</f>
        <v>0</v>
      </c>
      <c r="T37" s="58">
        <f>+'CUADRO 7B'!T157</f>
        <v>0</v>
      </c>
      <c r="U37" s="58">
        <f>+'CUADRO 7B'!U157</f>
        <v>0</v>
      </c>
      <c r="V37" s="58">
        <f>+'CUADRO 7B'!V157</f>
        <v>9590.4366612099984</v>
      </c>
      <c r="W37" s="58">
        <f>+'CUADRO 7B'!W157</f>
        <v>1658.5767109999999</v>
      </c>
      <c r="X37" s="58">
        <f>+'CUADRO 7B'!X157</f>
        <v>25864.071546890002</v>
      </c>
      <c r="Y37" s="58">
        <f>+'CUADRO 7B'!Y157</f>
        <v>36552.40693117</v>
      </c>
      <c r="Z37" s="58">
        <f>+'CUADRO 7B'!Z157</f>
        <v>16415.990720379999</v>
      </c>
      <c r="AA37" s="58">
        <f>+'CUADRO 7B'!AA157</f>
        <v>59150.979670649998</v>
      </c>
    </row>
    <row r="38" spans="2:27" x14ac:dyDescent="0.2">
      <c r="B38" s="61" t="s">
        <v>249</v>
      </c>
      <c r="C38" s="58">
        <f>+'CUADRO 7B'!C158</f>
        <v>0</v>
      </c>
      <c r="D38" s="58">
        <f>+'CUADRO 7B'!D158</f>
        <v>0</v>
      </c>
      <c r="E38" s="58">
        <f>+'CUADRO 7B'!E158</f>
        <v>0</v>
      </c>
      <c r="F38" s="58">
        <f>+'CUADRO 7B'!F158</f>
        <v>0</v>
      </c>
      <c r="G38" s="58">
        <f>+'CUADRO 7B'!G158</f>
        <v>0</v>
      </c>
      <c r="H38" s="58">
        <f>+'CUADRO 7B'!H158</f>
        <v>0</v>
      </c>
      <c r="I38" s="58">
        <f>+'CUADRO 7B'!I158</f>
        <v>0</v>
      </c>
      <c r="J38" s="58">
        <f>+'CUADRO 7B'!J158</f>
        <v>0</v>
      </c>
      <c r="K38" s="58">
        <f>+'CUADRO 7B'!K158</f>
        <v>0</v>
      </c>
      <c r="L38" s="58">
        <f>+'CUADRO 7B'!L158</f>
        <v>0</v>
      </c>
      <c r="M38" s="58">
        <f>+'CUADRO 7B'!M158</f>
        <v>0</v>
      </c>
      <c r="N38" s="58">
        <f>+'CUADRO 7B'!N158</f>
        <v>0</v>
      </c>
      <c r="O38" s="58">
        <f>+'CUADRO 7B'!O158</f>
        <v>0</v>
      </c>
      <c r="P38" s="58">
        <f>+'CUADRO 7B'!P158</f>
        <v>0</v>
      </c>
      <c r="Q38" s="58">
        <f>+'CUADRO 7B'!Q158</f>
        <v>0</v>
      </c>
      <c r="R38" s="58">
        <f>+'CUADRO 7B'!R158</f>
        <v>0</v>
      </c>
      <c r="S38" s="58">
        <f>+'CUADRO 7B'!S158</f>
        <v>0</v>
      </c>
      <c r="T38" s="58">
        <f>+'CUADRO 7B'!T158</f>
        <v>0</v>
      </c>
      <c r="U38" s="58">
        <f>+'CUADRO 7B'!U158</f>
        <v>0</v>
      </c>
      <c r="V38" s="58">
        <f>+'CUADRO 7B'!V158</f>
        <v>160337.36931723999</v>
      </c>
      <c r="W38" s="58">
        <f>+'CUADRO 7B'!W158</f>
        <v>294201.82351950998</v>
      </c>
      <c r="X38" s="58">
        <f>+'CUADRO 7B'!X158</f>
        <v>215919.00627466</v>
      </c>
      <c r="Y38" s="58">
        <f>+'CUADRO 7B'!Y158</f>
        <v>346871.99251127004</v>
      </c>
      <c r="Z38" s="58">
        <f>+'CUADRO 7B'!Z158</f>
        <v>139418.04871194001</v>
      </c>
      <c r="AA38" s="58">
        <f>+'CUADRO 7B'!AA158</f>
        <v>196808.81501684</v>
      </c>
    </row>
    <row r="39" spans="2:27" x14ac:dyDescent="0.2">
      <c r="B39" s="61" t="s">
        <v>250</v>
      </c>
      <c r="C39" s="58">
        <f>+'CUADRO 7B'!C159</f>
        <v>1250.55054</v>
      </c>
      <c r="D39" s="58">
        <f>+'CUADRO 7B'!D159</f>
        <v>8440.0272110000005</v>
      </c>
      <c r="E39" s="58">
        <f>+'CUADRO 7B'!E159</f>
        <v>2452.210255</v>
      </c>
      <c r="F39" s="58">
        <f>+'CUADRO 7B'!F159</f>
        <v>860.27819099999999</v>
      </c>
      <c r="G39" s="58">
        <f>+'CUADRO 7B'!G159</f>
        <v>2850.4880029999999</v>
      </c>
      <c r="H39" s="58">
        <f>+'CUADRO 7B'!H159</f>
        <v>-211.95553899999999</v>
      </c>
      <c r="I39" s="58">
        <f>+'CUADRO 7B'!I159</f>
        <v>-276.04483199999999</v>
      </c>
      <c r="J39" s="58">
        <f>+'CUADRO 7B'!J159</f>
        <v>-943.73547900000005</v>
      </c>
      <c r="K39" s="58">
        <f>+'CUADRO 7B'!K159</f>
        <v>516.26748399999997</v>
      </c>
      <c r="L39" s="58">
        <f>+'CUADRO 7B'!L159</f>
        <v>-1056.033191</v>
      </c>
      <c r="M39" s="58">
        <f>+'CUADRO 7B'!M159</f>
        <v>-243.026993</v>
      </c>
      <c r="N39" s="58">
        <f>+'CUADRO 7B'!N159</f>
        <v>6.2445799999999996E-3</v>
      </c>
      <c r="O39" s="58">
        <f>+'CUADRO 7B'!O159</f>
        <v>0</v>
      </c>
      <c r="P39" s="58">
        <f>+'CUADRO 7B'!P159</f>
        <v>0</v>
      </c>
      <c r="Q39" s="58">
        <f>+'CUADRO 7B'!Q159</f>
        <v>0</v>
      </c>
      <c r="R39" s="58">
        <f>+'CUADRO 7B'!R159</f>
        <v>0</v>
      </c>
      <c r="S39" s="58">
        <f>+'CUADRO 7B'!S159</f>
        <v>0</v>
      </c>
      <c r="T39" s="58">
        <f>+'CUADRO 7B'!T159</f>
        <v>0</v>
      </c>
      <c r="U39" s="58">
        <f>+'CUADRO 7B'!U159</f>
        <v>0</v>
      </c>
      <c r="V39" s="58">
        <f>+'CUADRO 7B'!V159</f>
        <v>0</v>
      </c>
      <c r="W39" s="58">
        <f>+'CUADRO 7B'!W159</f>
        <v>0</v>
      </c>
      <c r="X39" s="58">
        <f>+'CUADRO 7B'!X159</f>
        <v>0</v>
      </c>
      <c r="Y39" s="58">
        <f>+'CUADRO 7B'!Y159</f>
        <v>0</v>
      </c>
      <c r="Z39" s="58">
        <f>+'CUADRO 7B'!Z159</f>
        <v>0</v>
      </c>
      <c r="AA39" s="58">
        <f>+'CUADRO 7B'!AA159</f>
        <v>0</v>
      </c>
    </row>
    <row r="40" spans="2:27" x14ac:dyDescent="0.2">
      <c r="B40" s="61" t="s">
        <v>251</v>
      </c>
      <c r="C40" s="58">
        <f>+'CUADRO 7B'!C160</f>
        <v>7068.4894729999996</v>
      </c>
      <c r="D40" s="58">
        <f>+'CUADRO 7B'!D160</f>
        <v>2712.3615329999998</v>
      </c>
      <c r="E40" s="58">
        <f>+'CUADRO 7B'!E160</f>
        <v>7791.214481</v>
      </c>
      <c r="F40" s="58">
        <f>+'CUADRO 7B'!F160</f>
        <v>29156.689891000002</v>
      </c>
      <c r="G40" s="58">
        <f>+'CUADRO 7B'!G160</f>
        <v>63458.221617000003</v>
      </c>
      <c r="H40" s="58">
        <f>+'CUADRO 7B'!H160</f>
        <v>23765.104601999999</v>
      </c>
      <c r="I40" s="58">
        <f>+'CUADRO 7B'!I160</f>
        <v>96950.527111000003</v>
      </c>
      <c r="J40" s="58">
        <f>+'CUADRO 7B'!J160</f>
        <v>101573.966065</v>
      </c>
      <c r="K40" s="58">
        <f>+'CUADRO 7B'!K160</f>
        <v>56877.115468000004</v>
      </c>
      <c r="L40" s="58">
        <f>+'CUADRO 7B'!L160</f>
        <v>157706.00854000001</v>
      </c>
      <c r="M40" s="58">
        <f>+'CUADRO 7B'!M160</f>
        <v>150594.74853300001</v>
      </c>
      <c r="N40" s="58">
        <f>+'CUADRO 7B'!N160</f>
        <v>7620.3303099700006</v>
      </c>
      <c r="O40" s="58">
        <f>+'CUADRO 7B'!O160</f>
        <v>19483.068104369999</v>
      </c>
      <c r="P40" s="58">
        <f>+'CUADRO 7B'!P160</f>
        <v>5053.0644094999998</v>
      </c>
      <c r="Q40" s="58">
        <f>+'CUADRO 7B'!Q160</f>
        <v>1399.69885763</v>
      </c>
      <c r="R40" s="58">
        <f>+'CUADRO 7B'!R160</f>
        <v>10600.499547580001</v>
      </c>
      <c r="S40" s="58">
        <f>+'CUADRO 7B'!S160</f>
        <v>1015.541228</v>
      </c>
      <c r="T40" s="58">
        <f>+'CUADRO 7B'!T160</f>
        <v>119725.37456228001</v>
      </c>
      <c r="U40" s="58">
        <f>+'CUADRO 7B'!U160</f>
        <v>28990.478786200001</v>
      </c>
      <c r="V40" s="58">
        <f>+'CUADRO 7B'!V160</f>
        <v>0</v>
      </c>
      <c r="W40" s="58">
        <f>+'CUADRO 7B'!W160</f>
        <v>0</v>
      </c>
      <c r="X40" s="58">
        <f>+'CUADRO 7B'!X160</f>
        <v>0</v>
      </c>
      <c r="Y40" s="58">
        <f>+'CUADRO 7B'!Y160</f>
        <v>0</v>
      </c>
      <c r="Z40" s="58">
        <f>+'CUADRO 7B'!Z160</f>
        <v>0</v>
      </c>
      <c r="AA40" s="58">
        <f>+'CUADRO 7B'!AA160</f>
        <v>0</v>
      </c>
    </row>
    <row r="41" spans="2:27" x14ac:dyDescent="0.2">
      <c r="B41" s="90" t="s">
        <v>252</v>
      </c>
      <c r="C41" s="66">
        <f>+'CUADRO 7B'!C161</f>
        <v>-18306.614302000002</v>
      </c>
      <c r="D41" s="66">
        <f>+'CUADRO 7B'!D161</f>
        <v>39077.548398999999</v>
      </c>
      <c r="E41" s="66">
        <f>+'CUADRO 7B'!E161</f>
        <v>33448.634478</v>
      </c>
      <c r="F41" s="66">
        <f>+'CUADRO 7B'!F161</f>
        <v>130818.29880600001</v>
      </c>
      <c r="G41" s="66">
        <f>+'CUADRO 7B'!G161</f>
        <v>36417.697229999998</v>
      </c>
      <c r="H41" s="66">
        <f>+'CUADRO 7B'!H161</f>
        <v>45989.446341000003</v>
      </c>
      <c r="I41" s="66">
        <f>+'CUADRO 7B'!I161</f>
        <v>40278.409245000003</v>
      </c>
      <c r="J41" s="66">
        <f>+'CUADRO 7B'!J161</f>
        <v>46083.419734000003</v>
      </c>
      <c r="K41" s="66">
        <f>+'CUADRO 7B'!K161</f>
        <v>51251.973655000002</v>
      </c>
      <c r="L41" s="66">
        <f>+'CUADRO 7B'!L161</f>
        <v>46606.792486999999</v>
      </c>
      <c r="M41" s="66">
        <f>+'CUADRO 7B'!M161</f>
        <v>103718.89036400001</v>
      </c>
      <c r="N41" s="66">
        <f>+'CUADRO 7B'!N161</f>
        <v>46857.590586370003</v>
      </c>
      <c r="O41" s="66">
        <f>+'CUADRO 7B'!O161</f>
        <v>132236.25218493</v>
      </c>
      <c r="P41" s="66">
        <f>+'CUADRO 7B'!P161</f>
        <v>286165.85738678003</v>
      </c>
      <c r="Q41" s="66">
        <f>+'CUADRO 7B'!Q161</f>
        <v>336216.47858940001</v>
      </c>
      <c r="R41" s="66">
        <f>+'CUADRO 7B'!R161</f>
        <v>352052.26016064</v>
      </c>
      <c r="S41" s="66">
        <f>+'CUADRO 7B'!S161</f>
        <v>393437.60501603998</v>
      </c>
      <c r="T41" s="66">
        <f>+'CUADRO 7B'!T161</f>
        <v>504912.04743648</v>
      </c>
      <c r="U41" s="66">
        <f>+'CUADRO 7B'!U161</f>
        <v>583939.11441308993</v>
      </c>
      <c r="V41" s="66">
        <f>+'CUADRO 7B'!V161</f>
        <v>612122.11447933991</v>
      </c>
      <c r="W41" s="66">
        <f>+'CUADRO 7B'!W161</f>
        <v>574667.24735726998</v>
      </c>
      <c r="X41" s="66">
        <f>+'CUADRO 7B'!X161</f>
        <v>620178.49636193982</v>
      </c>
      <c r="Y41" s="66">
        <f>+'CUADRO 7B'!Y161</f>
        <v>870357.15194858995</v>
      </c>
      <c r="Z41" s="66">
        <f>+'CUADRO 7B'!Z161</f>
        <v>1028722.8250319498</v>
      </c>
      <c r="AA41" s="66">
        <f>+'CUADRO 7B'!AA161</f>
        <v>1136577.1292181301</v>
      </c>
    </row>
    <row r="42" spans="2:27" x14ac:dyDescent="0.2">
      <c r="B42" s="61" t="s">
        <v>252</v>
      </c>
      <c r="C42" s="58">
        <f>+'CUADRO 7B'!C162</f>
        <v>-18306.614302000002</v>
      </c>
      <c r="D42" s="58">
        <f>+'CUADRO 7B'!D162</f>
        <v>39077.548398999999</v>
      </c>
      <c r="E42" s="58">
        <f>+'CUADRO 7B'!E162</f>
        <v>33448.634478</v>
      </c>
      <c r="F42" s="58">
        <f>+'CUADRO 7B'!F162</f>
        <v>130818.29880600001</v>
      </c>
      <c r="G42" s="58">
        <f>+'CUADRO 7B'!G162</f>
        <v>36417.697229999998</v>
      </c>
      <c r="H42" s="58">
        <f>+'CUADRO 7B'!H162</f>
        <v>45989.446341000003</v>
      </c>
      <c r="I42" s="58">
        <f>+'CUADRO 7B'!I162</f>
        <v>40278.409245000003</v>
      </c>
      <c r="J42" s="58">
        <f>+'CUADRO 7B'!J162</f>
        <v>46083.419734000003</v>
      </c>
      <c r="K42" s="58">
        <f>+'CUADRO 7B'!K162</f>
        <v>51251.973655000002</v>
      </c>
      <c r="L42" s="58">
        <f>+'CUADRO 7B'!L162</f>
        <v>46606.792486999999</v>
      </c>
      <c r="M42" s="58">
        <f>+'CUADRO 7B'!M162</f>
        <v>103718.89036400001</v>
      </c>
      <c r="N42" s="58">
        <f>+'CUADRO 7B'!N162</f>
        <v>46857.590586370003</v>
      </c>
      <c r="O42" s="58">
        <f>+'CUADRO 7B'!O162</f>
        <v>132236.25218493</v>
      </c>
      <c r="P42" s="58">
        <f>+'CUADRO 7B'!P162</f>
        <v>286165.85738678003</v>
      </c>
      <c r="Q42" s="58">
        <f>+'CUADRO 7B'!Q162</f>
        <v>336216.47858940001</v>
      </c>
      <c r="R42" s="58">
        <f>+'CUADRO 7B'!R162</f>
        <v>352052.26016064</v>
      </c>
      <c r="S42" s="58">
        <f>+'CUADRO 7B'!S162</f>
        <v>393437.60501603998</v>
      </c>
      <c r="T42" s="58">
        <f>+'CUADRO 7B'!T162</f>
        <v>504912.04743648</v>
      </c>
      <c r="U42" s="58">
        <f>+'CUADRO 7B'!U162</f>
        <v>583939.11441308993</v>
      </c>
      <c r="V42" s="58">
        <f>+'CUADRO 7B'!V162</f>
        <v>0</v>
      </c>
      <c r="W42" s="58">
        <f>+'CUADRO 7B'!W162</f>
        <v>0</v>
      </c>
      <c r="X42" s="58">
        <f>+'CUADRO 7B'!X162</f>
        <v>0</v>
      </c>
      <c r="Y42" s="58">
        <f>+'CUADRO 7B'!Y162</f>
        <v>0</v>
      </c>
      <c r="Z42" s="58">
        <f>+'CUADRO 7B'!Z162</f>
        <v>0</v>
      </c>
      <c r="AA42" s="58">
        <f>+'CUADRO 7B'!AA162</f>
        <v>0</v>
      </c>
    </row>
    <row r="43" spans="2:27" x14ac:dyDescent="0.2">
      <c r="B43" s="61" t="s">
        <v>253</v>
      </c>
      <c r="C43" s="58">
        <f>+'CUADRO 7B'!C163</f>
        <v>0</v>
      </c>
      <c r="D43" s="58">
        <f>+'CUADRO 7B'!D163</f>
        <v>0</v>
      </c>
      <c r="E43" s="58">
        <f>+'CUADRO 7B'!E163</f>
        <v>0</v>
      </c>
      <c r="F43" s="58">
        <f>+'CUADRO 7B'!F163</f>
        <v>0</v>
      </c>
      <c r="G43" s="58">
        <f>+'CUADRO 7B'!G163</f>
        <v>0</v>
      </c>
      <c r="H43" s="58">
        <f>+'CUADRO 7B'!H163</f>
        <v>0</v>
      </c>
      <c r="I43" s="58">
        <f>+'CUADRO 7B'!I163</f>
        <v>0</v>
      </c>
      <c r="J43" s="58">
        <f>+'CUADRO 7B'!J163</f>
        <v>0</v>
      </c>
      <c r="K43" s="58">
        <f>+'CUADRO 7B'!K163</f>
        <v>0</v>
      </c>
      <c r="L43" s="58">
        <f>+'CUADRO 7B'!L163</f>
        <v>0</v>
      </c>
      <c r="M43" s="58">
        <f>+'CUADRO 7B'!M163</f>
        <v>0</v>
      </c>
      <c r="N43" s="58">
        <f>+'CUADRO 7B'!N163</f>
        <v>0</v>
      </c>
      <c r="O43" s="58">
        <f>+'CUADRO 7B'!O163</f>
        <v>0</v>
      </c>
      <c r="P43" s="58">
        <f>+'CUADRO 7B'!P163</f>
        <v>0</v>
      </c>
      <c r="Q43" s="58">
        <f>+'CUADRO 7B'!Q163</f>
        <v>0</v>
      </c>
      <c r="R43" s="58">
        <f>+'CUADRO 7B'!R163</f>
        <v>0</v>
      </c>
      <c r="S43" s="58">
        <f>+'CUADRO 7B'!S163</f>
        <v>0</v>
      </c>
      <c r="T43" s="58">
        <f>+'CUADRO 7B'!T163</f>
        <v>0</v>
      </c>
      <c r="U43" s="58">
        <f>+'CUADRO 7B'!U163</f>
        <v>0</v>
      </c>
      <c r="V43" s="58">
        <f>+'CUADRO 7B'!V163</f>
        <v>775.71654086000001</v>
      </c>
      <c r="W43" s="58">
        <f>+'CUADRO 7B'!W163</f>
        <v>4344.93506333</v>
      </c>
      <c r="X43" s="58">
        <f>+'CUADRO 7B'!X163</f>
        <v>10419.178762080001</v>
      </c>
      <c r="Y43" s="58">
        <f>+'CUADRO 7B'!Y163</f>
        <v>27980.441706330002</v>
      </c>
      <c r="Z43" s="58">
        <f>+'CUADRO 7B'!Z163</f>
        <v>10332.85809122</v>
      </c>
      <c r="AA43" s="58">
        <f>+'CUADRO 7B'!AA163</f>
        <v>22822.8280338</v>
      </c>
    </row>
    <row r="44" spans="2:27" x14ac:dyDescent="0.2">
      <c r="B44" s="61" t="s">
        <v>254</v>
      </c>
      <c r="C44" s="58">
        <f>+'CUADRO 7B'!C164</f>
        <v>0</v>
      </c>
      <c r="D44" s="58">
        <f>+'CUADRO 7B'!D164</f>
        <v>0</v>
      </c>
      <c r="E44" s="58">
        <f>+'CUADRO 7B'!E164</f>
        <v>0</v>
      </c>
      <c r="F44" s="58">
        <f>+'CUADRO 7B'!F164</f>
        <v>0</v>
      </c>
      <c r="G44" s="58">
        <f>+'CUADRO 7B'!G164</f>
        <v>0</v>
      </c>
      <c r="H44" s="58">
        <f>+'CUADRO 7B'!H164</f>
        <v>0</v>
      </c>
      <c r="I44" s="58">
        <f>+'CUADRO 7B'!I164</f>
        <v>0</v>
      </c>
      <c r="J44" s="58">
        <f>+'CUADRO 7B'!J164</f>
        <v>0</v>
      </c>
      <c r="K44" s="58">
        <f>+'CUADRO 7B'!K164</f>
        <v>0</v>
      </c>
      <c r="L44" s="58">
        <f>+'CUADRO 7B'!L164</f>
        <v>0</v>
      </c>
      <c r="M44" s="58">
        <f>+'CUADRO 7B'!M164</f>
        <v>0</v>
      </c>
      <c r="N44" s="58">
        <f>+'CUADRO 7B'!N164</f>
        <v>0</v>
      </c>
      <c r="O44" s="58">
        <f>+'CUADRO 7B'!O164</f>
        <v>0</v>
      </c>
      <c r="P44" s="58">
        <f>+'CUADRO 7B'!P164</f>
        <v>0</v>
      </c>
      <c r="Q44" s="58">
        <f>+'CUADRO 7B'!Q164</f>
        <v>0</v>
      </c>
      <c r="R44" s="58">
        <f>+'CUADRO 7B'!R164</f>
        <v>0</v>
      </c>
      <c r="S44" s="58">
        <f>+'CUADRO 7B'!S164</f>
        <v>0</v>
      </c>
      <c r="T44" s="58">
        <f>+'CUADRO 7B'!T164</f>
        <v>0</v>
      </c>
      <c r="U44" s="58">
        <f>+'CUADRO 7B'!U164</f>
        <v>0</v>
      </c>
      <c r="V44" s="58">
        <f>+'CUADRO 7B'!V164</f>
        <v>118005.34388616</v>
      </c>
      <c r="W44" s="58">
        <f>+'CUADRO 7B'!W164</f>
        <v>138864.48759875001</v>
      </c>
      <c r="X44" s="58">
        <f>+'CUADRO 7B'!X164</f>
        <v>156804.11903758999</v>
      </c>
      <c r="Y44" s="58">
        <f>+'CUADRO 7B'!Y164</f>
        <v>185826.08757467</v>
      </c>
      <c r="Z44" s="58">
        <f>+'CUADRO 7B'!Z164</f>
        <v>270547.90363068</v>
      </c>
      <c r="AA44" s="58">
        <f>+'CUADRO 7B'!AA164</f>
        <v>348522.78142696002</v>
      </c>
    </row>
    <row r="45" spans="2:27" x14ac:dyDescent="0.2">
      <c r="B45" s="61" t="s">
        <v>255</v>
      </c>
      <c r="C45" s="58">
        <f>+'CUADRO 7B'!C165</f>
        <v>0</v>
      </c>
      <c r="D45" s="58">
        <f>+'CUADRO 7B'!D165</f>
        <v>0</v>
      </c>
      <c r="E45" s="58">
        <f>+'CUADRO 7B'!E165</f>
        <v>0</v>
      </c>
      <c r="F45" s="58">
        <f>+'CUADRO 7B'!F165</f>
        <v>0</v>
      </c>
      <c r="G45" s="58">
        <f>+'CUADRO 7B'!G165</f>
        <v>0</v>
      </c>
      <c r="H45" s="58">
        <f>+'CUADRO 7B'!H165</f>
        <v>0</v>
      </c>
      <c r="I45" s="58">
        <f>+'CUADRO 7B'!I165</f>
        <v>0</v>
      </c>
      <c r="J45" s="58">
        <f>+'CUADRO 7B'!J165</f>
        <v>0</v>
      </c>
      <c r="K45" s="58">
        <f>+'CUADRO 7B'!K165</f>
        <v>0</v>
      </c>
      <c r="L45" s="58">
        <f>+'CUADRO 7B'!L165</f>
        <v>0</v>
      </c>
      <c r="M45" s="58">
        <f>+'CUADRO 7B'!M165</f>
        <v>0</v>
      </c>
      <c r="N45" s="58">
        <f>+'CUADRO 7B'!N165</f>
        <v>0</v>
      </c>
      <c r="O45" s="58">
        <f>+'CUADRO 7B'!O165</f>
        <v>0</v>
      </c>
      <c r="P45" s="58">
        <f>+'CUADRO 7B'!P165</f>
        <v>0</v>
      </c>
      <c r="Q45" s="58">
        <f>+'CUADRO 7B'!Q165</f>
        <v>0</v>
      </c>
      <c r="R45" s="58">
        <f>+'CUADRO 7B'!R165</f>
        <v>0</v>
      </c>
      <c r="S45" s="58">
        <f>+'CUADRO 7B'!S165</f>
        <v>0</v>
      </c>
      <c r="T45" s="58">
        <f>+'CUADRO 7B'!T165</f>
        <v>0</v>
      </c>
      <c r="U45" s="58">
        <f>+'CUADRO 7B'!U165</f>
        <v>0</v>
      </c>
      <c r="V45" s="58">
        <f>+'CUADRO 7B'!V165</f>
        <v>121409.00679298</v>
      </c>
      <c r="W45" s="58">
        <f>+'CUADRO 7B'!W165</f>
        <v>131912.64723954001</v>
      </c>
      <c r="X45" s="58">
        <f>+'CUADRO 7B'!X165</f>
        <v>143752.76786664999</v>
      </c>
      <c r="Y45" s="58">
        <f>+'CUADRO 7B'!Y165</f>
        <v>243367.87634262</v>
      </c>
      <c r="Z45" s="58">
        <f>+'CUADRO 7B'!Z165</f>
        <v>247584.22332938001</v>
      </c>
      <c r="AA45" s="58">
        <f>+'CUADRO 7B'!AA165</f>
        <v>262388.26621634001</v>
      </c>
    </row>
    <row r="46" spans="2:27" x14ac:dyDescent="0.2">
      <c r="B46" s="61" t="s">
        <v>256</v>
      </c>
      <c r="C46" s="58">
        <f>+'CUADRO 7B'!C166</f>
        <v>0</v>
      </c>
      <c r="D46" s="58">
        <f>+'CUADRO 7B'!D166</f>
        <v>0</v>
      </c>
      <c r="E46" s="58">
        <f>+'CUADRO 7B'!E166</f>
        <v>0</v>
      </c>
      <c r="F46" s="58">
        <f>+'CUADRO 7B'!F166</f>
        <v>0</v>
      </c>
      <c r="G46" s="58">
        <f>+'CUADRO 7B'!G166</f>
        <v>0</v>
      </c>
      <c r="H46" s="58">
        <f>+'CUADRO 7B'!H166</f>
        <v>0</v>
      </c>
      <c r="I46" s="58">
        <f>+'CUADRO 7B'!I166</f>
        <v>0</v>
      </c>
      <c r="J46" s="58">
        <f>+'CUADRO 7B'!J166</f>
        <v>0</v>
      </c>
      <c r="K46" s="58">
        <f>+'CUADRO 7B'!K166</f>
        <v>0</v>
      </c>
      <c r="L46" s="58">
        <f>+'CUADRO 7B'!L166</f>
        <v>0</v>
      </c>
      <c r="M46" s="58">
        <f>+'CUADRO 7B'!M166</f>
        <v>0</v>
      </c>
      <c r="N46" s="58">
        <f>+'CUADRO 7B'!N166</f>
        <v>0</v>
      </c>
      <c r="O46" s="58">
        <f>+'CUADRO 7B'!O166</f>
        <v>0</v>
      </c>
      <c r="P46" s="58">
        <f>+'CUADRO 7B'!P166</f>
        <v>0</v>
      </c>
      <c r="Q46" s="58">
        <f>+'CUADRO 7B'!Q166</f>
        <v>0</v>
      </c>
      <c r="R46" s="58">
        <f>+'CUADRO 7B'!R166</f>
        <v>0</v>
      </c>
      <c r="S46" s="58">
        <f>+'CUADRO 7B'!S166</f>
        <v>0</v>
      </c>
      <c r="T46" s="58">
        <f>+'CUADRO 7B'!T166</f>
        <v>0</v>
      </c>
      <c r="U46" s="58">
        <f>+'CUADRO 7B'!U166</f>
        <v>0</v>
      </c>
      <c r="V46" s="58">
        <f>+'CUADRO 7B'!V166</f>
        <v>46765.714547360003</v>
      </c>
      <c r="W46" s="58">
        <f>+'CUADRO 7B'!W166</f>
        <v>62554.061539000002</v>
      </c>
      <c r="X46" s="58">
        <f>+'CUADRO 7B'!X166</f>
        <v>57429.897532000003</v>
      </c>
      <c r="Y46" s="58">
        <f>+'CUADRO 7B'!Y166</f>
        <v>80596.303333999997</v>
      </c>
      <c r="Z46" s="58">
        <f>+'CUADRO 7B'!Z166</f>
        <v>102743.41488975</v>
      </c>
      <c r="AA46" s="58">
        <f>+'CUADRO 7B'!AA166</f>
        <v>104561.05515311999</v>
      </c>
    </row>
    <row r="47" spans="2:27" x14ac:dyDescent="0.2">
      <c r="B47" s="61" t="s">
        <v>257</v>
      </c>
      <c r="C47" s="58">
        <f>+'CUADRO 7B'!C167</f>
        <v>0</v>
      </c>
      <c r="D47" s="58">
        <f>+'CUADRO 7B'!D167</f>
        <v>0</v>
      </c>
      <c r="E47" s="58">
        <f>+'CUADRO 7B'!E167</f>
        <v>0</v>
      </c>
      <c r="F47" s="58">
        <f>+'CUADRO 7B'!F167</f>
        <v>0</v>
      </c>
      <c r="G47" s="58">
        <f>+'CUADRO 7B'!G167</f>
        <v>0</v>
      </c>
      <c r="H47" s="58">
        <f>+'CUADRO 7B'!H167</f>
        <v>0</v>
      </c>
      <c r="I47" s="58">
        <f>+'CUADRO 7B'!I167</f>
        <v>0</v>
      </c>
      <c r="J47" s="58">
        <f>+'CUADRO 7B'!J167</f>
        <v>0</v>
      </c>
      <c r="K47" s="58">
        <f>+'CUADRO 7B'!K167</f>
        <v>0</v>
      </c>
      <c r="L47" s="58">
        <f>+'CUADRO 7B'!L167</f>
        <v>0</v>
      </c>
      <c r="M47" s="58">
        <f>+'CUADRO 7B'!M167</f>
        <v>0</v>
      </c>
      <c r="N47" s="58">
        <f>+'CUADRO 7B'!N167</f>
        <v>0</v>
      </c>
      <c r="O47" s="58">
        <f>+'CUADRO 7B'!O167</f>
        <v>0</v>
      </c>
      <c r="P47" s="58">
        <f>+'CUADRO 7B'!P167</f>
        <v>0</v>
      </c>
      <c r="Q47" s="58">
        <f>+'CUADRO 7B'!Q167</f>
        <v>0</v>
      </c>
      <c r="R47" s="58">
        <f>+'CUADRO 7B'!R167</f>
        <v>0</v>
      </c>
      <c r="S47" s="58">
        <f>+'CUADRO 7B'!S167</f>
        <v>0</v>
      </c>
      <c r="T47" s="58">
        <f>+'CUADRO 7B'!T167</f>
        <v>0</v>
      </c>
      <c r="U47" s="58">
        <f>+'CUADRO 7B'!U167</f>
        <v>0</v>
      </c>
      <c r="V47" s="58">
        <f>+'CUADRO 7B'!V167</f>
        <v>522.22443134000002</v>
      </c>
      <c r="W47" s="58">
        <f>+'CUADRO 7B'!W167</f>
        <v>266.32164707999999</v>
      </c>
      <c r="X47" s="58">
        <f>+'CUADRO 7B'!X167</f>
        <v>726.23009492999995</v>
      </c>
      <c r="Y47" s="58">
        <f>+'CUADRO 7B'!Y167</f>
        <v>836.98983055999997</v>
      </c>
      <c r="Z47" s="58">
        <f>+'CUADRO 7B'!Z167</f>
        <v>354.73084018000003</v>
      </c>
      <c r="AA47" s="58">
        <f>+'CUADRO 7B'!AA167</f>
        <v>919.13457160999997</v>
      </c>
    </row>
    <row r="48" spans="2:27" x14ac:dyDescent="0.2">
      <c r="B48" s="61" t="s">
        <v>258</v>
      </c>
      <c r="C48" s="58">
        <f>+'CUADRO 7B'!C168</f>
        <v>0</v>
      </c>
      <c r="D48" s="58">
        <f>+'CUADRO 7B'!D168</f>
        <v>0</v>
      </c>
      <c r="E48" s="58">
        <f>+'CUADRO 7B'!E168</f>
        <v>0</v>
      </c>
      <c r="F48" s="58">
        <f>+'CUADRO 7B'!F168</f>
        <v>0</v>
      </c>
      <c r="G48" s="58">
        <f>+'CUADRO 7B'!G168</f>
        <v>0</v>
      </c>
      <c r="H48" s="58">
        <f>+'CUADRO 7B'!H168</f>
        <v>0</v>
      </c>
      <c r="I48" s="58">
        <f>+'CUADRO 7B'!I168</f>
        <v>0</v>
      </c>
      <c r="J48" s="58">
        <f>+'CUADRO 7B'!J168</f>
        <v>0</v>
      </c>
      <c r="K48" s="58">
        <f>+'CUADRO 7B'!K168</f>
        <v>0</v>
      </c>
      <c r="L48" s="58">
        <f>+'CUADRO 7B'!L168</f>
        <v>0</v>
      </c>
      <c r="M48" s="58">
        <f>+'CUADRO 7B'!M168</f>
        <v>0</v>
      </c>
      <c r="N48" s="58">
        <f>+'CUADRO 7B'!N168</f>
        <v>0</v>
      </c>
      <c r="O48" s="58">
        <f>+'CUADRO 7B'!O168</f>
        <v>0</v>
      </c>
      <c r="P48" s="58">
        <f>+'CUADRO 7B'!P168</f>
        <v>0</v>
      </c>
      <c r="Q48" s="58">
        <f>+'CUADRO 7B'!Q168</f>
        <v>0</v>
      </c>
      <c r="R48" s="58">
        <f>+'CUADRO 7B'!R168</f>
        <v>0</v>
      </c>
      <c r="S48" s="58">
        <f>+'CUADRO 7B'!S168</f>
        <v>0</v>
      </c>
      <c r="T48" s="58">
        <f>+'CUADRO 7B'!T168</f>
        <v>0</v>
      </c>
      <c r="U48" s="58">
        <f>+'CUADRO 7B'!U168</f>
        <v>0</v>
      </c>
      <c r="V48" s="58">
        <f>+'CUADRO 7B'!V168</f>
        <v>109292.43139500001</v>
      </c>
      <c r="W48" s="58">
        <f>+'CUADRO 7B'!W168</f>
        <v>89635.855517250006</v>
      </c>
      <c r="X48" s="58">
        <f>+'CUADRO 7B'!X168</f>
        <v>104913.91033152</v>
      </c>
      <c r="Y48" s="58">
        <f>+'CUADRO 7B'!Y168</f>
        <v>169271.58351905999</v>
      </c>
      <c r="Z48" s="58">
        <f>+'CUADRO 7B'!Z168</f>
        <v>200570.85939989</v>
      </c>
      <c r="AA48" s="58">
        <f>+'CUADRO 7B'!AA168</f>
        <v>194744.86161610001</v>
      </c>
    </row>
    <row r="49" spans="2:27" x14ac:dyDescent="0.2">
      <c r="B49" s="61" t="s">
        <v>259</v>
      </c>
      <c r="C49" s="58">
        <f>+'CUADRO 7B'!C169</f>
        <v>0</v>
      </c>
      <c r="D49" s="58">
        <f>+'CUADRO 7B'!D169</f>
        <v>0</v>
      </c>
      <c r="E49" s="58">
        <f>+'CUADRO 7B'!E169</f>
        <v>0</v>
      </c>
      <c r="F49" s="58">
        <f>+'CUADRO 7B'!F169</f>
        <v>0</v>
      </c>
      <c r="G49" s="58">
        <f>+'CUADRO 7B'!G169</f>
        <v>0</v>
      </c>
      <c r="H49" s="58">
        <f>+'CUADRO 7B'!H169</f>
        <v>0</v>
      </c>
      <c r="I49" s="58">
        <f>+'CUADRO 7B'!I169</f>
        <v>0</v>
      </c>
      <c r="J49" s="58">
        <f>+'CUADRO 7B'!J169</f>
        <v>0</v>
      </c>
      <c r="K49" s="58">
        <f>+'CUADRO 7B'!K169</f>
        <v>0</v>
      </c>
      <c r="L49" s="58">
        <f>+'CUADRO 7B'!L169</f>
        <v>0</v>
      </c>
      <c r="M49" s="58">
        <f>+'CUADRO 7B'!M169</f>
        <v>0</v>
      </c>
      <c r="N49" s="58">
        <f>+'CUADRO 7B'!N169</f>
        <v>0</v>
      </c>
      <c r="O49" s="58">
        <f>+'CUADRO 7B'!O169</f>
        <v>0</v>
      </c>
      <c r="P49" s="58">
        <f>+'CUADRO 7B'!P169</f>
        <v>0</v>
      </c>
      <c r="Q49" s="58">
        <f>+'CUADRO 7B'!Q169</f>
        <v>0</v>
      </c>
      <c r="R49" s="58">
        <f>+'CUADRO 7B'!R169</f>
        <v>0</v>
      </c>
      <c r="S49" s="58">
        <f>+'CUADRO 7B'!S169</f>
        <v>0</v>
      </c>
      <c r="T49" s="58">
        <f>+'CUADRO 7B'!T169</f>
        <v>0</v>
      </c>
      <c r="U49" s="58">
        <f>+'CUADRO 7B'!U169</f>
        <v>0</v>
      </c>
      <c r="V49" s="58">
        <f>+'CUADRO 7B'!V169</f>
        <v>47883.623665209998</v>
      </c>
      <c r="W49" s="58">
        <f>+'CUADRO 7B'!W169</f>
        <v>40475.941078199998</v>
      </c>
      <c r="X49" s="58">
        <f>+'CUADRO 7B'!X169</f>
        <v>52016.470972499999</v>
      </c>
      <c r="Y49" s="58">
        <f>+'CUADRO 7B'!Y169</f>
        <v>61858.563346000003</v>
      </c>
      <c r="Z49" s="58">
        <f>+'CUADRO 7B'!Z169</f>
        <v>63727.253714999999</v>
      </c>
      <c r="AA49" s="58">
        <f>+'CUADRO 7B'!AA169</f>
        <v>54432.658777999997</v>
      </c>
    </row>
    <row r="50" spans="2:27" x14ac:dyDescent="0.2">
      <c r="B50" s="61" t="s">
        <v>260</v>
      </c>
      <c r="C50" s="58">
        <f>+'CUADRO 7B'!C170</f>
        <v>0</v>
      </c>
      <c r="D50" s="58">
        <f>+'CUADRO 7B'!D170</f>
        <v>0</v>
      </c>
      <c r="E50" s="58">
        <f>+'CUADRO 7B'!E170</f>
        <v>0</v>
      </c>
      <c r="F50" s="58">
        <f>+'CUADRO 7B'!F170</f>
        <v>0</v>
      </c>
      <c r="G50" s="58">
        <f>+'CUADRO 7B'!G170</f>
        <v>0</v>
      </c>
      <c r="H50" s="58">
        <f>+'CUADRO 7B'!H170</f>
        <v>0</v>
      </c>
      <c r="I50" s="58">
        <f>+'CUADRO 7B'!I170</f>
        <v>0</v>
      </c>
      <c r="J50" s="58">
        <f>+'CUADRO 7B'!J170</f>
        <v>0</v>
      </c>
      <c r="K50" s="58">
        <f>+'CUADRO 7B'!K170</f>
        <v>0</v>
      </c>
      <c r="L50" s="58">
        <f>+'CUADRO 7B'!L170</f>
        <v>0</v>
      </c>
      <c r="M50" s="58">
        <f>+'CUADRO 7B'!M170</f>
        <v>0</v>
      </c>
      <c r="N50" s="58">
        <f>+'CUADRO 7B'!N170</f>
        <v>0</v>
      </c>
      <c r="O50" s="58">
        <f>+'CUADRO 7B'!O170</f>
        <v>0</v>
      </c>
      <c r="P50" s="58">
        <f>+'CUADRO 7B'!P170</f>
        <v>0</v>
      </c>
      <c r="Q50" s="58">
        <f>+'CUADRO 7B'!Q170</f>
        <v>0</v>
      </c>
      <c r="R50" s="58">
        <f>+'CUADRO 7B'!R170</f>
        <v>0</v>
      </c>
      <c r="S50" s="58">
        <f>+'CUADRO 7B'!S170</f>
        <v>0</v>
      </c>
      <c r="T50" s="58">
        <f>+'CUADRO 7B'!T170</f>
        <v>0</v>
      </c>
      <c r="U50" s="58">
        <f>+'CUADRO 7B'!U170</f>
        <v>0</v>
      </c>
      <c r="V50" s="58">
        <f>+'CUADRO 7B'!V170</f>
        <v>99174.88746867</v>
      </c>
      <c r="W50" s="58">
        <f>+'CUADRO 7B'!W170</f>
        <v>85259.994591549999</v>
      </c>
      <c r="X50" s="58">
        <f>+'CUADRO 7B'!X170</f>
        <v>80431.209579509989</v>
      </c>
      <c r="Y50" s="58">
        <f>+'CUADRO 7B'!Y170</f>
        <v>93320.335498610002</v>
      </c>
      <c r="Z50" s="58">
        <f>+'CUADRO 7B'!Z170</f>
        <v>105665.24044397</v>
      </c>
      <c r="AA50" s="58">
        <f>+'CUADRO 7B'!AA170</f>
        <v>114305.21376653999</v>
      </c>
    </row>
    <row r="51" spans="2:27" x14ac:dyDescent="0.2">
      <c r="B51" s="61" t="s">
        <v>261</v>
      </c>
      <c r="C51" s="58">
        <f>+'CUADRO 7B'!C171</f>
        <v>0</v>
      </c>
      <c r="D51" s="58">
        <f>+'CUADRO 7B'!D171</f>
        <v>0</v>
      </c>
      <c r="E51" s="58">
        <f>+'CUADRO 7B'!E171</f>
        <v>0</v>
      </c>
      <c r="F51" s="58">
        <f>+'CUADRO 7B'!F171</f>
        <v>0</v>
      </c>
      <c r="G51" s="58">
        <f>+'CUADRO 7B'!G171</f>
        <v>0</v>
      </c>
      <c r="H51" s="58">
        <f>+'CUADRO 7B'!H171</f>
        <v>0</v>
      </c>
      <c r="I51" s="58">
        <f>+'CUADRO 7B'!I171</f>
        <v>0</v>
      </c>
      <c r="J51" s="58">
        <f>+'CUADRO 7B'!J171</f>
        <v>0</v>
      </c>
      <c r="K51" s="58">
        <f>+'CUADRO 7B'!K171</f>
        <v>0</v>
      </c>
      <c r="L51" s="58">
        <f>+'CUADRO 7B'!L171</f>
        <v>0</v>
      </c>
      <c r="M51" s="58">
        <f>+'CUADRO 7B'!M171</f>
        <v>0</v>
      </c>
      <c r="N51" s="58">
        <f>+'CUADRO 7B'!N171</f>
        <v>0</v>
      </c>
      <c r="O51" s="58">
        <f>+'CUADRO 7B'!O171</f>
        <v>0</v>
      </c>
      <c r="P51" s="58">
        <f>+'CUADRO 7B'!P171</f>
        <v>0</v>
      </c>
      <c r="Q51" s="58">
        <f>+'CUADRO 7B'!Q171</f>
        <v>0</v>
      </c>
      <c r="R51" s="58">
        <f>+'CUADRO 7B'!R171</f>
        <v>0</v>
      </c>
      <c r="S51" s="58">
        <f>+'CUADRO 7B'!S171</f>
        <v>0</v>
      </c>
      <c r="T51" s="58">
        <f>+'CUADRO 7B'!T171</f>
        <v>0</v>
      </c>
      <c r="U51" s="58">
        <f>+'CUADRO 7B'!U171</f>
        <v>0</v>
      </c>
      <c r="V51" s="58">
        <f>+'CUADRO 7B'!V171</f>
        <v>154.43718306</v>
      </c>
      <c r="W51" s="58">
        <f>+'CUADRO 7B'!W171</f>
        <v>160.61906228999999</v>
      </c>
      <c r="X51" s="58">
        <f>+'CUADRO 7B'!X171</f>
        <v>34.946589329999995</v>
      </c>
      <c r="Y51" s="58">
        <f>+'CUADRO 7B'!Y171</f>
        <v>179.81387599999999</v>
      </c>
      <c r="Z51" s="58">
        <f>+'CUADRO 7B'!Z171</f>
        <v>355.75927471</v>
      </c>
      <c r="AA51" s="58">
        <f>+'CUADRO 7B'!AA171</f>
        <v>211.81324644999998</v>
      </c>
    </row>
    <row r="52" spans="2:27" x14ac:dyDescent="0.2">
      <c r="B52" s="61" t="s">
        <v>262</v>
      </c>
      <c r="C52" s="58">
        <f>+'CUADRO 7B'!C172</f>
        <v>0</v>
      </c>
      <c r="D52" s="58">
        <f>+'CUADRO 7B'!D172</f>
        <v>0</v>
      </c>
      <c r="E52" s="58">
        <f>+'CUADRO 7B'!E172</f>
        <v>0</v>
      </c>
      <c r="F52" s="58">
        <f>+'CUADRO 7B'!F172</f>
        <v>0</v>
      </c>
      <c r="G52" s="58">
        <f>+'CUADRO 7B'!G172</f>
        <v>0</v>
      </c>
      <c r="H52" s="58">
        <f>+'CUADRO 7B'!H172</f>
        <v>0</v>
      </c>
      <c r="I52" s="58">
        <f>+'CUADRO 7B'!I172</f>
        <v>0</v>
      </c>
      <c r="J52" s="58">
        <f>+'CUADRO 7B'!J172</f>
        <v>0</v>
      </c>
      <c r="K52" s="58">
        <f>+'CUADRO 7B'!K172</f>
        <v>0</v>
      </c>
      <c r="L52" s="58">
        <f>+'CUADRO 7B'!L172</f>
        <v>0</v>
      </c>
      <c r="M52" s="58">
        <f>+'CUADRO 7B'!M172</f>
        <v>0</v>
      </c>
      <c r="N52" s="58">
        <f>+'CUADRO 7B'!N172</f>
        <v>0</v>
      </c>
      <c r="O52" s="58">
        <f>+'CUADRO 7B'!O172</f>
        <v>0</v>
      </c>
      <c r="P52" s="58">
        <f>+'CUADRO 7B'!P172</f>
        <v>0</v>
      </c>
      <c r="Q52" s="58">
        <f>+'CUADRO 7B'!Q172</f>
        <v>0</v>
      </c>
      <c r="R52" s="58">
        <f>+'CUADRO 7B'!R172</f>
        <v>0</v>
      </c>
      <c r="S52" s="58">
        <f>+'CUADRO 7B'!S172</f>
        <v>0</v>
      </c>
      <c r="T52" s="58">
        <f>+'CUADRO 7B'!T172</f>
        <v>0</v>
      </c>
      <c r="U52" s="58">
        <f>+'CUADRO 7B'!U172</f>
        <v>0</v>
      </c>
      <c r="V52" s="58">
        <f>+'CUADRO 7B'!V172</f>
        <v>5797.6843823500003</v>
      </c>
      <c r="W52" s="58">
        <f>+'CUADRO 7B'!W172</f>
        <v>2509.2789814499997</v>
      </c>
      <c r="X52" s="58">
        <f>+'CUADRO 7B'!X172</f>
        <v>221.93967325</v>
      </c>
      <c r="Y52" s="58">
        <f>+'CUADRO 7B'!Y172</f>
        <v>0</v>
      </c>
      <c r="Z52" s="58">
        <f>+'CUADRO 7B'!Z172</f>
        <v>0</v>
      </c>
      <c r="AA52" s="58">
        <f>+'CUADRO 7B'!AA172</f>
        <v>9.5640418499999988</v>
      </c>
    </row>
    <row r="53" spans="2:27" x14ac:dyDescent="0.2">
      <c r="B53" s="61" t="s">
        <v>263</v>
      </c>
      <c r="C53" s="58">
        <f>+'CUADRO 7B'!C173</f>
        <v>0</v>
      </c>
      <c r="D53" s="58">
        <f>+'CUADRO 7B'!D173</f>
        <v>0</v>
      </c>
      <c r="E53" s="58">
        <f>+'CUADRO 7B'!E173</f>
        <v>0</v>
      </c>
      <c r="F53" s="58">
        <f>+'CUADRO 7B'!F173</f>
        <v>0</v>
      </c>
      <c r="G53" s="58">
        <f>+'CUADRO 7B'!G173</f>
        <v>0</v>
      </c>
      <c r="H53" s="58">
        <f>+'CUADRO 7B'!H173</f>
        <v>0</v>
      </c>
      <c r="I53" s="58">
        <f>+'CUADRO 7B'!I173</f>
        <v>0</v>
      </c>
      <c r="J53" s="58">
        <f>+'CUADRO 7B'!J173</f>
        <v>0</v>
      </c>
      <c r="K53" s="58">
        <f>+'CUADRO 7B'!K173</f>
        <v>0</v>
      </c>
      <c r="L53" s="58">
        <f>+'CUADRO 7B'!L173</f>
        <v>0</v>
      </c>
      <c r="M53" s="58">
        <f>+'CUADRO 7B'!M173</f>
        <v>0</v>
      </c>
      <c r="N53" s="58">
        <f>+'CUADRO 7B'!N173</f>
        <v>0</v>
      </c>
      <c r="O53" s="58">
        <f>+'CUADRO 7B'!O173</f>
        <v>0</v>
      </c>
      <c r="P53" s="58">
        <f>+'CUADRO 7B'!P173</f>
        <v>0</v>
      </c>
      <c r="Q53" s="58">
        <f>+'CUADRO 7B'!Q173</f>
        <v>0</v>
      </c>
      <c r="R53" s="58">
        <f>+'CUADRO 7B'!R173</f>
        <v>0</v>
      </c>
      <c r="S53" s="58">
        <f>+'CUADRO 7B'!S173</f>
        <v>0</v>
      </c>
      <c r="T53" s="58">
        <f>+'CUADRO 7B'!T173</f>
        <v>0</v>
      </c>
      <c r="U53" s="58">
        <f>+'CUADRO 7B'!U173</f>
        <v>0</v>
      </c>
      <c r="V53" s="58">
        <f>+'CUADRO 7B'!V173</f>
        <v>62341.044186350002</v>
      </c>
      <c r="W53" s="58">
        <f>+'CUADRO 7B'!W173</f>
        <v>18683.105038829999</v>
      </c>
      <c r="X53" s="58">
        <f>+'CUADRO 7B'!X173</f>
        <v>13427.825922579999</v>
      </c>
      <c r="Y53" s="58">
        <f>+'CUADRO 7B'!Y173</f>
        <v>7119.1569207399998</v>
      </c>
      <c r="Z53" s="58">
        <f>+'CUADRO 7B'!Z173</f>
        <v>26840.581417169997</v>
      </c>
      <c r="AA53" s="58">
        <f>+'CUADRO 7B'!AA173</f>
        <v>33658.952367359998</v>
      </c>
    </row>
    <row r="54" spans="2:27" x14ac:dyDescent="0.2">
      <c r="B54" s="90" t="s">
        <v>264</v>
      </c>
      <c r="C54" s="66">
        <f>+'CUADRO 7B'!C174</f>
        <v>1052082.263878</v>
      </c>
      <c r="D54" s="66">
        <f>+'CUADRO 7B'!D174</f>
        <v>1468945.1680999999</v>
      </c>
      <c r="E54" s="66">
        <f>+'CUADRO 7B'!E174</f>
        <v>1592979.3610429999</v>
      </c>
      <c r="F54" s="66">
        <f>+'CUADRO 7B'!F174</f>
        <v>1723165.022933</v>
      </c>
      <c r="G54" s="66">
        <f>+'CUADRO 7B'!G174</f>
        <v>1914416.8947109999</v>
      </c>
      <c r="H54" s="66">
        <f>+'CUADRO 7B'!H174</f>
        <v>2049719.30436</v>
      </c>
      <c r="I54" s="66">
        <f>+'CUADRO 7B'!I174</f>
        <v>2522106.0817029998</v>
      </c>
      <c r="J54" s="66">
        <f>+'CUADRO 7B'!J174</f>
        <v>2798905.8893670002</v>
      </c>
      <c r="K54" s="66">
        <f>+'CUADRO 7B'!K174</f>
        <v>3239076.9834050001</v>
      </c>
      <c r="L54" s="66">
        <f>+'CUADRO 7B'!L174</f>
        <v>3661106.9537010002</v>
      </c>
      <c r="M54" s="66">
        <f>+'CUADRO 7B'!M174</f>
        <v>4000177.7570250002</v>
      </c>
      <c r="N54" s="66">
        <f>+'CUADRO 7B'!N174</f>
        <v>2799439.9357745699</v>
      </c>
      <c r="O54" s="66">
        <f>+'CUADRO 7B'!O174</f>
        <v>4864866.5249894103</v>
      </c>
      <c r="P54" s="66">
        <f>+'CUADRO 7B'!P174</f>
        <v>3630196.2690795898</v>
      </c>
      <c r="Q54" s="66">
        <f>+'CUADRO 7B'!Q174</f>
        <v>2740304.2929670801</v>
      </c>
      <c r="R54" s="66">
        <f>+'CUADRO 7B'!R174</f>
        <v>2911202.0470585697</v>
      </c>
      <c r="S54" s="66">
        <f>+'CUADRO 7B'!S174</f>
        <v>3123526.1774609704</v>
      </c>
      <c r="T54" s="66">
        <f>+'CUADRO 7B'!T174</f>
        <v>3342432.5776659702</v>
      </c>
      <c r="U54" s="66">
        <f>+'CUADRO 7B'!U174</f>
        <v>3617350.05800418</v>
      </c>
      <c r="V54" s="66">
        <f>+'CUADRO 7B'!V174</f>
        <v>3765591.2239158801</v>
      </c>
      <c r="W54" s="66">
        <f>+'CUADRO 7B'!W174</f>
        <v>3843451.72379643</v>
      </c>
      <c r="X54" s="66">
        <f>+'CUADRO 7B'!X174</f>
        <v>4106644.7981970399</v>
      </c>
      <c r="Y54" s="66">
        <f>+'CUADRO 7B'!Y174</f>
        <v>4623603.4435562594</v>
      </c>
      <c r="Z54" s="66">
        <f>+'CUADRO 7B'!Z174</f>
        <v>5250968.2959440397</v>
      </c>
      <c r="AA54" s="66">
        <f>+'CUADRO 7B'!AA174</f>
        <v>5828577.6416312903</v>
      </c>
    </row>
    <row r="55" spans="2:27" x14ac:dyDescent="0.2">
      <c r="B55" s="67" t="s">
        <v>327</v>
      </c>
      <c r="C55" s="53">
        <f>+C8+C27+C41+C54</f>
        <v>3405374.8749759998</v>
      </c>
      <c r="D55" s="53">
        <f t="shared" ref="D55:AA55" si="0">+D8+D27+D41+D54</f>
        <v>4327639.9130020002</v>
      </c>
      <c r="E55" s="53">
        <f t="shared" si="0"/>
        <v>5980913.8800639994</v>
      </c>
      <c r="F55" s="53">
        <f t="shared" si="0"/>
        <v>5165318.6621519998</v>
      </c>
      <c r="G55" s="53">
        <f t="shared" si="0"/>
        <v>7769313.5030709999</v>
      </c>
      <c r="H55" s="53">
        <f t="shared" si="0"/>
        <v>8231486.7648669984</v>
      </c>
      <c r="I55" s="53">
        <f t="shared" si="0"/>
        <v>7386023.5205279998</v>
      </c>
      <c r="J55" s="53">
        <f t="shared" si="0"/>
        <v>8264709.6863940004</v>
      </c>
      <c r="K55" s="53">
        <f t="shared" si="0"/>
        <v>9711629.0402320009</v>
      </c>
      <c r="L55" s="53">
        <f t="shared" si="0"/>
        <v>11403142.433323</v>
      </c>
      <c r="M55" s="53">
        <f t="shared" si="0"/>
        <v>12342658.568274999</v>
      </c>
      <c r="N55" s="53">
        <f t="shared" si="0"/>
        <v>8457014.0345836598</v>
      </c>
      <c r="O55" s="53">
        <f t="shared" si="0"/>
        <v>13103383.651409352</v>
      </c>
      <c r="P55" s="53">
        <f t="shared" si="0"/>
        <v>13908709.586801441</v>
      </c>
      <c r="Q55" s="53">
        <f t="shared" si="0"/>
        <v>12725789.364851411</v>
      </c>
      <c r="R55" s="53">
        <f t="shared" si="0"/>
        <v>13509776.172696888</v>
      </c>
      <c r="S55" s="53">
        <f t="shared" si="0"/>
        <v>14792183.03505617</v>
      </c>
      <c r="T55" s="53">
        <f t="shared" si="0"/>
        <v>16067031.580933608</v>
      </c>
      <c r="U55" s="53">
        <f t="shared" si="0"/>
        <v>15521927.70286735</v>
      </c>
      <c r="V55" s="53">
        <f t="shared" si="0"/>
        <v>16634974.512160162</v>
      </c>
      <c r="W55" s="53">
        <f t="shared" si="0"/>
        <v>15651921.704038352</v>
      </c>
      <c r="X55" s="53">
        <f t="shared" si="0"/>
        <v>19205352.766765218</v>
      </c>
      <c r="Y55" s="53">
        <f t="shared" si="0"/>
        <v>23771810.45769554</v>
      </c>
      <c r="Z55" s="53">
        <f t="shared" si="0"/>
        <v>25060662.750300247</v>
      </c>
      <c r="AA55" s="53">
        <f t="shared" si="0"/>
        <v>29832731.939892322</v>
      </c>
    </row>
    <row r="56" spans="2:27" x14ac:dyDescent="0.2">
      <c r="B56" s="4" t="str">
        <f>+'CUADRO 1B'!B19</f>
        <v>Fuente: Ministerio de Hacienda y Crédito Público.  Ejecución de ingresos y gastos de las entidades del Presupuesto General de la Nación.</v>
      </c>
    </row>
    <row r="57" spans="2:27" x14ac:dyDescent="0.2">
      <c r="B57" s="4" t="str">
        <f>'CUADRO 5B'!B12</f>
        <v>Nota 1/: Información a diciembre de 2024.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AB184"/>
  <sheetViews>
    <sheetView showGridLines="0" zoomScaleNormal="100" workbookViewId="0">
      <pane xSplit="2" ySplit="7" topLeftCell="S8" activePane="bottomRight" state="frozen"/>
      <selection pane="topRight" activeCell="C1" sqref="C1"/>
      <selection pane="bottomLeft" activeCell="A5" sqref="A5"/>
      <selection pane="bottomRight" activeCell="AB57" sqref="AB57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3" width="11" style="4" bestFit="1" customWidth="1"/>
    <col min="4" max="8" width="9.85546875" style="4" bestFit="1" customWidth="1"/>
    <col min="9" max="28" width="10.7109375" style="4" bestFit="1" customWidth="1"/>
    <col min="29" max="16384" width="11.42578125" style="4"/>
  </cols>
  <sheetData>
    <row r="5" spans="1:28" s="2" customFormat="1" ht="12.75" x14ac:dyDescent="0.2">
      <c r="A5" s="3"/>
      <c r="B5" s="83" t="s">
        <v>335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8" s="2" customFormat="1" ht="15" customHeight="1" thickBot="1" x14ac:dyDescent="0.25">
      <c r="A6" s="3"/>
      <c r="B6" s="114" t="s">
        <v>265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</row>
    <row r="7" spans="1:28" ht="18" customHeight="1" thickBot="1" x14ac:dyDescent="0.25">
      <c r="B7" s="50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 t="s">
        <v>328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 t="s">
        <v>329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369</v>
      </c>
    </row>
    <row r="8" spans="1:28" s="52" customFormat="1" x14ac:dyDescent="0.2">
      <c r="B8" s="93" t="s">
        <v>100</v>
      </c>
      <c r="C8" s="94">
        <v>46414377.968989</v>
      </c>
      <c r="D8" s="94">
        <v>57985362.253691256</v>
      </c>
      <c r="E8" s="94">
        <v>61702700</v>
      </c>
      <c r="F8" s="94">
        <v>66847927.873192422</v>
      </c>
      <c r="G8" s="94">
        <v>73985946.293501005</v>
      </c>
      <c r="H8" s="94">
        <v>84223676.760473371</v>
      </c>
      <c r="I8" s="94">
        <v>98950148.318854004</v>
      </c>
      <c r="J8" s="94">
        <v>109536813.35213743</v>
      </c>
      <c r="K8" s="94">
        <v>116480649.57380199</v>
      </c>
      <c r="L8" s="94">
        <v>130828894.88854419</v>
      </c>
      <c r="M8" s="94">
        <v>137151145.04996461</v>
      </c>
      <c r="N8" s="94">
        <v>138418652.30050102</v>
      </c>
      <c r="O8" s="94">
        <v>152372007.4068419</v>
      </c>
      <c r="P8" s="94">
        <v>177022891.32499114</v>
      </c>
      <c r="Q8" s="94">
        <v>185546860.911268</v>
      </c>
      <c r="R8" s="94">
        <v>195336068.091728</v>
      </c>
      <c r="S8" s="94">
        <v>197068469.65697831</v>
      </c>
      <c r="T8" s="94">
        <v>214699209.93375543</v>
      </c>
      <c r="U8" s="94">
        <v>219515728.42822</v>
      </c>
      <c r="V8" s="94">
        <v>235556366.671893</v>
      </c>
      <c r="W8" s="94">
        <v>294412064.27095199</v>
      </c>
      <c r="X8" s="94">
        <v>325239378.72891498</v>
      </c>
      <c r="Y8" s="94">
        <v>333761841.97394902</v>
      </c>
      <c r="Z8" s="94">
        <v>401394216.241328</v>
      </c>
      <c r="AA8" s="94">
        <v>448211385.79165</v>
      </c>
      <c r="AB8" s="94">
        <v>483698668.59030801</v>
      </c>
    </row>
    <row r="9" spans="1:28" s="52" customFormat="1" x14ac:dyDescent="0.2">
      <c r="B9" s="90" t="s">
        <v>101</v>
      </c>
      <c r="C9" s="66">
        <v>19650642.974950001</v>
      </c>
      <c r="D9" s="66">
        <v>25528456</v>
      </c>
      <c r="E9" s="66">
        <v>29132257.688322999</v>
      </c>
      <c r="F9" s="66">
        <v>31891395.355501</v>
      </c>
      <c r="G9" s="66">
        <v>36788435</v>
      </c>
      <c r="H9" s="66">
        <v>38996761</v>
      </c>
      <c r="I9" s="66">
        <v>46316487</v>
      </c>
      <c r="J9" s="66">
        <v>54073192</v>
      </c>
      <c r="K9" s="66">
        <v>66212048</v>
      </c>
      <c r="L9" s="66">
        <v>75436451</v>
      </c>
      <c r="M9" s="66">
        <v>71161268</v>
      </c>
      <c r="N9" s="66">
        <v>75114125.628281996</v>
      </c>
      <c r="O9" s="66">
        <v>89501248.565841004</v>
      </c>
      <c r="P9" s="66">
        <v>102089648.07551301</v>
      </c>
      <c r="Q9" s="66">
        <v>103856780.395381</v>
      </c>
      <c r="R9" s="66">
        <v>110560293.60941701</v>
      </c>
      <c r="S9" s="66">
        <v>117117964.609117</v>
      </c>
      <c r="T9" s="66">
        <v>125141963.610902</v>
      </c>
      <c r="U9" s="66">
        <v>138107874.94465399</v>
      </c>
      <c r="V9" s="66">
        <v>144209794.17587101</v>
      </c>
      <c r="W9" s="66">
        <v>135646860</v>
      </c>
      <c r="X9" s="66">
        <v>151780803.91474801</v>
      </c>
      <c r="Y9" s="66">
        <v>170861576.05697599</v>
      </c>
      <c r="Z9" s="66">
        <v>275633952</v>
      </c>
      <c r="AA9" s="66">
        <v>289005206</v>
      </c>
      <c r="AB9" s="66">
        <v>305777927</v>
      </c>
    </row>
    <row r="10" spans="1:28" s="52" customFormat="1" x14ac:dyDescent="0.2">
      <c r="B10" s="54" t="s">
        <v>102</v>
      </c>
      <c r="C10" s="55">
        <v>18991721.199999999</v>
      </c>
      <c r="D10" s="55">
        <v>24801070</v>
      </c>
      <c r="E10" s="55">
        <v>28559507.688322999</v>
      </c>
      <c r="F10" s="55">
        <v>31723056.578800999</v>
      </c>
      <c r="G10" s="55">
        <v>36586932</v>
      </c>
      <c r="H10" s="55">
        <v>38779806</v>
      </c>
      <c r="I10" s="55">
        <v>46101145</v>
      </c>
      <c r="J10" s="55">
        <v>53846056</v>
      </c>
      <c r="K10" s="55">
        <v>65966048</v>
      </c>
      <c r="L10" s="55">
        <v>75051961</v>
      </c>
      <c r="M10" s="55">
        <v>70652833</v>
      </c>
      <c r="N10" s="55">
        <v>74680212.628281996</v>
      </c>
      <c r="O10" s="55">
        <v>88923287.565841004</v>
      </c>
      <c r="P10" s="55">
        <v>101570794.07551301</v>
      </c>
      <c r="Q10" s="55">
        <v>103296882.31551699</v>
      </c>
      <c r="R10" s="55">
        <v>109639353.60941701</v>
      </c>
      <c r="S10" s="55">
        <v>116603593.609117</v>
      </c>
      <c r="T10" s="55">
        <v>124448963.610902</v>
      </c>
      <c r="U10" s="55">
        <v>137368012.94465399</v>
      </c>
      <c r="V10" s="55">
        <v>142881985.63188499</v>
      </c>
      <c r="W10" s="55">
        <v>134992097</v>
      </c>
      <c r="X10" s="55">
        <v>150372594</v>
      </c>
      <c r="Y10" s="55">
        <v>169366736</v>
      </c>
      <c r="Z10" s="55">
        <v>274167952</v>
      </c>
      <c r="AA10" s="55">
        <v>287465760</v>
      </c>
      <c r="AB10" s="55">
        <v>304504767</v>
      </c>
    </row>
    <row r="11" spans="1:28" s="52" customFormat="1" x14ac:dyDescent="0.2">
      <c r="B11" s="56" t="s">
        <v>103</v>
      </c>
      <c r="C11" s="55">
        <v>6914300</v>
      </c>
      <c r="D11" s="55">
        <v>9974142</v>
      </c>
      <c r="E11" s="55">
        <v>12050367.688323</v>
      </c>
      <c r="F11" s="55">
        <v>13324294.348637</v>
      </c>
      <c r="G11" s="55">
        <v>15972820</v>
      </c>
      <c r="H11" s="55">
        <v>16251141</v>
      </c>
      <c r="I11" s="55">
        <v>19403855</v>
      </c>
      <c r="J11" s="55">
        <v>23671427</v>
      </c>
      <c r="K11" s="55">
        <v>26400057</v>
      </c>
      <c r="L11" s="55">
        <v>31591144</v>
      </c>
      <c r="M11" s="55">
        <v>29941754</v>
      </c>
      <c r="N11" s="55">
        <v>33436564.628281999</v>
      </c>
      <c r="O11" s="55">
        <v>43372339.565840997</v>
      </c>
      <c r="P11" s="55">
        <v>48386645.439512998</v>
      </c>
      <c r="Q11" s="55">
        <v>49383462.837052003</v>
      </c>
      <c r="R11" s="55">
        <v>50745996.609416999</v>
      </c>
      <c r="S11" s="55">
        <v>49332984.095927</v>
      </c>
      <c r="T11" s="55">
        <v>55852761.136953004</v>
      </c>
      <c r="U11" s="55">
        <v>60636139.196741998</v>
      </c>
      <c r="V11" s="55">
        <v>65290455</v>
      </c>
      <c r="W11" s="55">
        <v>65447847</v>
      </c>
      <c r="X11" s="55">
        <v>72882812</v>
      </c>
      <c r="Y11" s="55">
        <v>81098256</v>
      </c>
      <c r="Z11" s="55">
        <v>148670546</v>
      </c>
      <c r="AA11" s="55">
        <v>146701331</v>
      </c>
      <c r="AB11" s="55">
        <v>151447583</v>
      </c>
    </row>
    <row r="12" spans="1:28" x14ac:dyDescent="0.2">
      <c r="B12" s="57" t="s">
        <v>104</v>
      </c>
      <c r="C12" s="58">
        <v>6914300</v>
      </c>
      <c r="D12" s="58">
        <v>9974142</v>
      </c>
      <c r="E12" s="58">
        <v>11404221.688323</v>
      </c>
      <c r="F12" s="58">
        <v>11717105</v>
      </c>
      <c r="G12" s="58">
        <v>15534000</v>
      </c>
      <c r="H12" s="58">
        <v>15788186</v>
      </c>
      <c r="I12" s="58">
        <v>18940987</v>
      </c>
      <c r="J12" s="58">
        <v>22508427</v>
      </c>
      <c r="K12" s="58">
        <v>23420484</v>
      </c>
      <c r="L12" s="58">
        <v>29527566</v>
      </c>
      <c r="M12" s="58">
        <v>27808754</v>
      </c>
      <c r="N12" s="58">
        <v>30227126</v>
      </c>
      <c r="O12" s="58">
        <v>39100439.565840997</v>
      </c>
      <c r="P12" s="58">
        <v>44234975.439512998</v>
      </c>
      <c r="Q12" s="58">
        <v>45239050.837052003</v>
      </c>
      <c r="R12" s="58">
        <v>42009739.609416999</v>
      </c>
      <c r="S12" s="58">
        <v>40123220.095927</v>
      </c>
      <c r="T12" s="58">
        <v>53041254.136953004</v>
      </c>
      <c r="U12" s="58">
        <v>60636139.196741998</v>
      </c>
      <c r="V12" s="58">
        <v>63400455</v>
      </c>
      <c r="W12" s="58">
        <v>64594382</v>
      </c>
      <c r="X12" s="58">
        <v>71724302</v>
      </c>
      <c r="Y12" s="58">
        <v>80350531</v>
      </c>
      <c r="Z12" s="58">
        <v>144840138</v>
      </c>
      <c r="AA12" s="58">
        <v>142191969</v>
      </c>
      <c r="AB12" s="58">
        <v>147639055</v>
      </c>
    </row>
    <row r="13" spans="1:28" x14ac:dyDescent="0.2">
      <c r="B13" s="57" t="s">
        <v>105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</row>
    <row r="14" spans="1:28" x14ac:dyDescent="0.2">
      <c r="B14" s="57" t="s">
        <v>106</v>
      </c>
      <c r="C14" s="58">
        <v>0</v>
      </c>
      <c r="D14" s="58">
        <v>0</v>
      </c>
      <c r="E14" s="58">
        <v>646146</v>
      </c>
      <c r="F14" s="58">
        <v>1607189.348637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</row>
    <row r="15" spans="1:28" x14ac:dyDescent="0.2">
      <c r="B15" s="57" t="s">
        <v>107</v>
      </c>
      <c r="C15" s="58">
        <v>0</v>
      </c>
      <c r="D15" s="58">
        <v>0</v>
      </c>
      <c r="E15" s="58">
        <v>0</v>
      </c>
      <c r="F15" s="58">
        <v>0</v>
      </c>
      <c r="G15" s="58">
        <v>438820</v>
      </c>
      <c r="H15" s="58">
        <v>462955</v>
      </c>
      <c r="I15" s="58">
        <v>462868</v>
      </c>
      <c r="J15" s="58">
        <v>1163000</v>
      </c>
      <c r="K15" s="58">
        <v>2979573</v>
      </c>
      <c r="L15" s="58">
        <v>2063578</v>
      </c>
      <c r="M15" s="58">
        <v>2133000</v>
      </c>
      <c r="N15" s="58">
        <v>2556821.4672690001</v>
      </c>
      <c r="O15" s="58">
        <v>3418889</v>
      </c>
      <c r="P15" s="58">
        <v>3291532</v>
      </c>
      <c r="Q15" s="58">
        <v>3437593</v>
      </c>
      <c r="R15" s="58">
        <v>0</v>
      </c>
      <c r="S15" s="58">
        <v>0</v>
      </c>
      <c r="T15" s="58">
        <v>0</v>
      </c>
      <c r="U15" s="58">
        <v>0</v>
      </c>
      <c r="V15" s="58">
        <v>800000</v>
      </c>
      <c r="W15" s="58">
        <v>853465</v>
      </c>
      <c r="X15" s="58">
        <v>922216</v>
      </c>
      <c r="Y15" s="58">
        <v>0</v>
      </c>
      <c r="Z15" s="58">
        <v>1774651</v>
      </c>
      <c r="AA15" s="58">
        <v>1971543</v>
      </c>
      <c r="AB15" s="58">
        <v>1409421</v>
      </c>
    </row>
    <row r="16" spans="1:28" x14ac:dyDescent="0.2">
      <c r="B16" s="57" t="s">
        <v>108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652617.16101299995</v>
      </c>
      <c r="O16" s="58">
        <v>853011</v>
      </c>
      <c r="P16" s="58">
        <v>860138</v>
      </c>
      <c r="Q16" s="58">
        <v>706819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</row>
    <row r="17" spans="1:28" x14ac:dyDescent="0.2">
      <c r="B17" s="57" t="s">
        <v>109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4851765</v>
      </c>
      <c r="S17" s="58">
        <v>4328696</v>
      </c>
      <c r="T17" s="58">
        <v>2811507</v>
      </c>
      <c r="U17" s="58">
        <v>0</v>
      </c>
      <c r="V17" s="58">
        <v>90000</v>
      </c>
      <c r="W17" s="58">
        <v>0</v>
      </c>
      <c r="X17" s="58">
        <v>0</v>
      </c>
      <c r="Y17" s="58">
        <v>0</v>
      </c>
      <c r="Z17" s="58">
        <v>0</v>
      </c>
      <c r="AA17" s="58">
        <v>23303</v>
      </c>
      <c r="AB17" s="58">
        <v>0</v>
      </c>
    </row>
    <row r="18" spans="1:28" x14ac:dyDescent="0.2">
      <c r="B18" s="57" t="s">
        <v>110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3884492</v>
      </c>
      <c r="S18" s="58">
        <v>4881068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</row>
    <row r="19" spans="1:28" x14ac:dyDescent="0.2">
      <c r="B19" s="57" t="s">
        <v>111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1000000</v>
      </c>
      <c r="W19" s="58">
        <v>0</v>
      </c>
      <c r="X19" s="58">
        <v>0</v>
      </c>
      <c r="Y19" s="58">
        <v>360000</v>
      </c>
      <c r="Z19" s="58">
        <v>8855</v>
      </c>
      <c r="AA19" s="58">
        <v>0</v>
      </c>
      <c r="AB19" s="58">
        <v>0</v>
      </c>
    </row>
    <row r="20" spans="1:28" x14ac:dyDescent="0.2">
      <c r="B20" s="57" t="s">
        <v>112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236294</v>
      </c>
      <c r="Y20" s="58">
        <v>387725</v>
      </c>
      <c r="Z20" s="58">
        <v>2046902</v>
      </c>
      <c r="AA20" s="58">
        <v>2514516</v>
      </c>
      <c r="AB20" s="58">
        <v>2399107</v>
      </c>
    </row>
    <row r="21" spans="1:28" s="52" customFormat="1" x14ac:dyDescent="0.2">
      <c r="B21" s="56" t="s">
        <v>113</v>
      </c>
      <c r="C21" s="55">
        <v>12077421.199999999</v>
      </c>
      <c r="D21" s="55">
        <v>14826928</v>
      </c>
      <c r="E21" s="55">
        <v>16509140</v>
      </c>
      <c r="F21" s="55">
        <v>18398762.230163999</v>
      </c>
      <c r="G21" s="55">
        <v>20614112</v>
      </c>
      <c r="H21" s="55">
        <v>22528665</v>
      </c>
      <c r="I21" s="55">
        <v>26697290</v>
      </c>
      <c r="J21" s="55">
        <v>30174629</v>
      </c>
      <c r="K21" s="55">
        <v>39565991</v>
      </c>
      <c r="L21" s="55">
        <v>43460817</v>
      </c>
      <c r="M21" s="55">
        <v>40711079</v>
      </c>
      <c r="N21" s="55">
        <v>41243648</v>
      </c>
      <c r="O21" s="55">
        <v>45550948</v>
      </c>
      <c r="P21" s="55">
        <v>53184148.636</v>
      </c>
      <c r="Q21" s="55">
        <v>53913419.478464998</v>
      </c>
      <c r="R21" s="55">
        <v>58893357</v>
      </c>
      <c r="S21" s="55">
        <v>67270609.513190001</v>
      </c>
      <c r="T21" s="55">
        <v>68596202.473949</v>
      </c>
      <c r="U21" s="55">
        <v>76731873.747912005</v>
      </c>
      <c r="V21" s="55">
        <v>77591530.631885007</v>
      </c>
      <c r="W21" s="55">
        <v>69544250</v>
      </c>
      <c r="X21" s="55">
        <v>77489782</v>
      </c>
      <c r="Y21" s="55">
        <v>88268480</v>
      </c>
      <c r="Z21" s="55">
        <v>125497406</v>
      </c>
      <c r="AA21" s="55">
        <v>140764429</v>
      </c>
      <c r="AB21" s="55">
        <v>153057184</v>
      </c>
    </row>
    <row r="22" spans="1:28" x14ac:dyDescent="0.2">
      <c r="B22" s="57" t="s">
        <v>114</v>
      </c>
      <c r="C22" s="58">
        <v>1798800</v>
      </c>
      <c r="D22" s="58">
        <v>2089006</v>
      </c>
      <c r="E22" s="58">
        <v>2297809</v>
      </c>
      <c r="F22" s="58">
        <v>2333947</v>
      </c>
      <c r="G22" s="58">
        <v>2035030</v>
      </c>
      <c r="H22" s="58">
        <v>2098483</v>
      </c>
      <c r="I22" s="58">
        <v>3084150</v>
      </c>
      <c r="J22" s="58">
        <v>3784939</v>
      </c>
      <c r="K22" s="58">
        <v>4701335</v>
      </c>
      <c r="L22" s="58">
        <v>5134138</v>
      </c>
      <c r="M22" s="58">
        <v>4459062</v>
      </c>
      <c r="N22" s="58">
        <v>4516990</v>
      </c>
      <c r="O22" s="58">
        <v>4104418</v>
      </c>
      <c r="P22" s="58">
        <v>4719597</v>
      </c>
      <c r="Q22" s="58">
        <v>3602165</v>
      </c>
      <c r="R22" s="58">
        <v>4252122</v>
      </c>
      <c r="S22" s="58">
        <v>5653091</v>
      </c>
      <c r="T22" s="58">
        <v>4168706</v>
      </c>
      <c r="U22" s="58">
        <v>4382899</v>
      </c>
      <c r="V22" s="58">
        <v>4027595</v>
      </c>
      <c r="W22" s="58">
        <v>3059144</v>
      </c>
      <c r="X22" s="58">
        <v>3431005</v>
      </c>
      <c r="Y22" s="58">
        <v>4098169</v>
      </c>
      <c r="Z22" s="58">
        <v>5685377</v>
      </c>
      <c r="AA22" s="58">
        <v>5682380</v>
      </c>
      <c r="AB22" s="58">
        <v>5353572</v>
      </c>
    </row>
    <row r="23" spans="1:28" x14ac:dyDescent="0.2">
      <c r="B23" s="57" t="s">
        <v>115</v>
      </c>
      <c r="C23" s="58">
        <v>7815700.2000000002</v>
      </c>
      <c r="D23" s="58">
        <v>9681595</v>
      </c>
      <c r="E23" s="58">
        <v>10949399</v>
      </c>
      <c r="F23" s="58">
        <v>12670947.230164001</v>
      </c>
      <c r="G23" s="58">
        <v>14594596</v>
      </c>
      <c r="H23" s="58">
        <v>16145443</v>
      </c>
      <c r="I23" s="58">
        <v>18974552</v>
      </c>
      <c r="J23" s="58">
        <v>21412716</v>
      </c>
      <c r="K23" s="58">
        <v>29298944</v>
      </c>
      <c r="L23" s="58">
        <v>32808351</v>
      </c>
      <c r="M23" s="58">
        <v>30723102</v>
      </c>
      <c r="N23" s="58">
        <v>31952419</v>
      </c>
      <c r="O23" s="58">
        <v>34572763</v>
      </c>
      <c r="P23" s="58">
        <v>38174867</v>
      </c>
      <c r="Q23" s="58">
        <v>39152014</v>
      </c>
      <c r="R23" s="58">
        <v>42358107</v>
      </c>
      <c r="S23" s="58">
        <v>48846631</v>
      </c>
      <c r="T23" s="58">
        <v>52425427.473949</v>
      </c>
      <c r="U23" s="58">
        <v>59463646.747911997</v>
      </c>
      <c r="V23" s="58">
        <v>59627294.631885</v>
      </c>
      <c r="W23" s="58">
        <v>55744986</v>
      </c>
      <c r="X23" s="58">
        <v>61761988</v>
      </c>
      <c r="Y23" s="58">
        <v>68845304</v>
      </c>
      <c r="Z23" s="58">
        <v>98454385</v>
      </c>
      <c r="AA23" s="58">
        <v>108174117</v>
      </c>
      <c r="AB23" s="58">
        <v>118608058</v>
      </c>
    </row>
    <row r="24" spans="1:28" s="52" customFormat="1" x14ac:dyDescent="0.2">
      <c r="B24" s="57" t="s">
        <v>116</v>
      </c>
      <c r="C24" s="58">
        <v>499800</v>
      </c>
      <c r="D24" s="58">
        <v>426995</v>
      </c>
      <c r="E24" s="58">
        <v>490759</v>
      </c>
      <c r="F24" s="58">
        <v>477582</v>
      </c>
      <c r="G24" s="58">
        <v>547548</v>
      </c>
      <c r="H24" s="58">
        <v>597923</v>
      </c>
      <c r="I24" s="58">
        <v>666472</v>
      </c>
      <c r="J24" s="58">
        <v>747892</v>
      </c>
      <c r="K24" s="58">
        <v>657967</v>
      </c>
      <c r="L24" s="58">
        <v>392765</v>
      </c>
      <c r="M24" s="58">
        <v>89739</v>
      </c>
      <c r="N24" s="58">
        <v>95614</v>
      </c>
      <c r="O24" s="58">
        <v>85000</v>
      </c>
      <c r="P24" s="58">
        <v>41715</v>
      </c>
      <c r="Q24" s="58">
        <v>63636</v>
      </c>
      <c r="R24" s="58">
        <v>67744</v>
      </c>
      <c r="S24" s="58">
        <v>84805</v>
      </c>
      <c r="T24" s="58">
        <v>112206</v>
      </c>
      <c r="U24" s="58">
        <v>115911</v>
      </c>
      <c r="V24" s="58">
        <v>85159</v>
      </c>
      <c r="W24" s="58">
        <v>52674</v>
      </c>
      <c r="X24" s="58">
        <v>59799</v>
      </c>
      <c r="Y24" s="58">
        <v>90646</v>
      </c>
      <c r="Z24" s="58">
        <v>551892</v>
      </c>
      <c r="AA24" s="58">
        <v>589052</v>
      </c>
      <c r="AB24" s="58">
        <v>234932</v>
      </c>
    </row>
    <row r="25" spans="1:28" x14ac:dyDescent="0.2">
      <c r="B25" s="57" t="s">
        <v>117</v>
      </c>
      <c r="C25" s="58">
        <v>24700</v>
      </c>
      <c r="D25" s="58">
        <v>33364</v>
      </c>
      <c r="E25" s="58">
        <v>29728</v>
      </c>
      <c r="F25" s="58">
        <v>41724</v>
      </c>
      <c r="G25" s="58">
        <v>48945</v>
      </c>
      <c r="H25" s="58">
        <v>53448</v>
      </c>
      <c r="I25" s="58">
        <v>52399</v>
      </c>
      <c r="J25" s="58">
        <v>53564</v>
      </c>
      <c r="K25" s="58">
        <v>63700</v>
      </c>
      <c r="L25" s="58">
        <v>67520</v>
      </c>
      <c r="M25" s="58">
        <v>69883</v>
      </c>
      <c r="N25" s="58">
        <v>84404</v>
      </c>
      <c r="O25" s="58">
        <v>91325</v>
      </c>
      <c r="P25" s="58">
        <v>120834</v>
      </c>
      <c r="Q25" s="58">
        <v>153501</v>
      </c>
      <c r="R25" s="58">
        <v>157236</v>
      </c>
      <c r="S25" s="58">
        <v>216996</v>
      </c>
      <c r="T25" s="58">
        <v>247838</v>
      </c>
      <c r="U25" s="58">
        <v>247478</v>
      </c>
      <c r="V25" s="58">
        <v>291238</v>
      </c>
      <c r="W25" s="58">
        <v>324519</v>
      </c>
      <c r="X25" s="58">
        <v>362068</v>
      </c>
      <c r="Y25" s="58">
        <v>261986</v>
      </c>
      <c r="Z25" s="58">
        <v>451966</v>
      </c>
      <c r="AA25" s="58">
        <v>526062</v>
      </c>
      <c r="AB25" s="58">
        <v>600102</v>
      </c>
    </row>
    <row r="26" spans="1:28" x14ac:dyDescent="0.2">
      <c r="B26" s="57" t="s">
        <v>118</v>
      </c>
      <c r="C26" s="58">
        <v>2621</v>
      </c>
      <c r="D26" s="58">
        <v>2064</v>
      </c>
      <c r="E26" s="58">
        <v>4052</v>
      </c>
      <c r="F26" s="58">
        <v>3089</v>
      </c>
      <c r="G26" s="58">
        <v>3582</v>
      </c>
      <c r="H26" s="58">
        <v>4095</v>
      </c>
      <c r="I26" s="58">
        <v>3582</v>
      </c>
      <c r="J26" s="58">
        <v>3662</v>
      </c>
      <c r="K26" s="58">
        <v>5200</v>
      </c>
      <c r="L26" s="58">
        <v>5755</v>
      </c>
      <c r="M26" s="58">
        <v>7034</v>
      </c>
      <c r="N26" s="58">
        <v>9581</v>
      </c>
      <c r="O26" s="58">
        <v>13586</v>
      </c>
      <c r="P26" s="58">
        <v>15754</v>
      </c>
      <c r="Q26" s="58">
        <v>16849</v>
      </c>
      <c r="R26" s="58">
        <v>18628</v>
      </c>
      <c r="S26" s="58">
        <v>16025</v>
      </c>
      <c r="T26" s="58">
        <v>41768</v>
      </c>
      <c r="U26" s="58">
        <v>28224</v>
      </c>
      <c r="V26" s="58">
        <v>33453</v>
      </c>
      <c r="W26" s="58">
        <v>38821</v>
      </c>
      <c r="X26" s="58">
        <v>56326</v>
      </c>
      <c r="Y26" s="58">
        <v>41883</v>
      </c>
      <c r="Z26" s="58">
        <v>124164</v>
      </c>
      <c r="AA26" s="58">
        <v>83200</v>
      </c>
      <c r="AB26" s="58">
        <v>94910</v>
      </c>
    </row>
    <row r="27" spans="1:28" s="59" customFormat="1" ht="12" customHeight="1" x14ac:dyDescent="0.2">
      <c r="A27" s="4"/>
      <c r="B27" s="57" t="s">
        <v>119</v>
      </c>
      <c r="C27" s="58">
        <v>1000000</v>
      </c>
      <c r="D27" s="58">
        <v>1409700</v>
      </c>
      <c r="E27" s="58">
        <v>1654870</v>
      </c>
      <c r="F27" s="58">
        <v>1709479</v>
      </c>
      <c r="G27" s="58">
        <v>2230409</v>
      </c>
      <c r="H27" s="58">
        <v>2353527</v>
      </c>
      <c r="I27" s="58">
        <v>2641081</v>
      </c>
      <c r="J27" s="58">
        <v>2838833</v>
      </c>
      <c r="K27" s="58">
        <v>3419621</v>
      </c>
      <c r="L27" s="58">
        <v>3736499</v>
      </c>
      <c r="M27" s="58">
        <v>3956649</v>
      </c>
      <c r="N27" s="58">
        <v>3186785</v>
      </c>
      <c r="O27" s="58">
        <v>4991653</v>
      </c>
      <c r="P27" s="58">
        <v>5553971</v>
      </c>
      <c r="Q27" s="58">
        <v>6095838.4784650002</v>
      </c>
      <c r="R27" s="58">
        <v>6914955</v>
      </c>
      <c r="S27" s="58">
        <v>7291723</v>
      </c>
      <c r="T27" s="58">
        <v>7496844</v>
      </c>
      <c r="U27" s="58">
        <v>7992020</v>
      </c>
      <c r="V27" s="58">
        <v>7541834</v>
      </c>
      <c r="W27" s="58">
        <v>7666561</v>
      </c>
      <c r="X27" s="58">
        <v>8768184</v>
      </c>
      <c r="Y27" s="58">
        <v>10184068</v>
      </c>
      <c r="Z27" s="58">
        <v>13933624</v>
      </c>
      <c r="AA27" s="58">
        <v>14892765</v>
      </c>
      <c r="AB27" s="58">
        <v>15851848</v>
      </c>
    </row>
    <row r="28" spans="1:28" x14ac:dyDescent="0.2">
      <c r="B28" s="57" t="s">
        <v>120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11224</v>
      </c>
      <c r="L28" s="58">
        <v>18361</v>
      </c>
      <c r="M28" s="58">
        <v>23767</v>
      </c>
      <c r="N28" s="58">
        <v>22662</v>
      </c>
      <c r="O28" s="58">
        <v>34699</v>
      </c>
      <c r="P28" s="58">
        <v>38811.635999999999</v>
      </c>
      <c r="Q28" s="58">
        <v>51793</v>
      </c>
      <c r="R28" s="58">
        <v>52644</v>
      </c>
      <c r="S28" s="58">
        <v>13849.51319</v>
      </c>
      <c r="T28" s="58">
        <v>139650</v>
      </c>
      <c r="U28" s="58">
        <v>183516</v>
      </c>
      <c r="V28" s="58">
        <v>140176</v>
      </c>
      <c r="W28" s="58">
        <v>176127</v>
      </c>
      <c r="X28" s="58">
        <v>151200</v>
      </c>
      <c r="Y28" s="58">
        <v>164867</v>
      </c>
      <c r="Z28" s="58">
        <v>306418</v>
      </c>
      <c r="AA28" s="58">
        <v>325419</v>
      </c>
      <c r="AB28" s="58">
        <v>371220</v>
      </c>
    </row>
    <row r="29" spans="1:28" x14ac:dyDescent="0.2">
      <c r="B29" s="57" t="s">
        <v>121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717084</v>
      </c>
      <c r="Q29" s="58">
        <v>1305713</v>
      </c>
      <c r="R29" s="58">
        <v>1868824</v>
      </c>
      <c r="S29" s="58">
        <v>1985400</v>
      </c>
      <c r="T29" s="58">
        <v>2313899</v>
      </c>
      <c r="U29" s="58">
        <v>2542013</v>
      </c>
      <c r="V29" s="58">
        <v>3972707</v>
      </c>
      <c r="W29" s="58">
        <v>1160193</v>
      </c>
      <c r="X29" s="58">
        <v>1903098</v>
      </c>
      <c r="Y29" s="58">
        <v>2297488</v>
      </c>
      <c r="Z29" s="58">
        <v>3432904</v>
      </c>
      <c r="AA29" s="58">
        <v>4461252</v>
      </c>
      <c r="AB29" s="58">
        <v>4365927</v>
      </c>
    </row>
    <row r="30" spans="1:28" x14ac:dyDescent="0.2">
      <c r="B30" s="57" t="s">
        <v>122</v>
      </c>
      <c r="C30" s="58">
        <v>875800</v>
      </c>
      <c r="D30" s="58">
        <v>1116413</v>
      </c>
      <c r="E30" s="58">
        <v>1082295</v>
      </c>
      <c r="F30" s="58">
        <v>1151708</v>
      </c>
      <c r="G30" s="58">
        <v>1154002</v>
      </c>
      <c r="H30" s="58">
        <v>1275746</v>
      </c>
      <c r="I30" s="58">
        <v>1275054</v>
      </c>
      <c r="J30" s="58">
        <v>1333023</v>
      </c>
      <c r="K30" s="58">
        <v>1408000</v>
      </c>
      <c r="L30" s="58">
        <v>1297428</v>
      </c>
      <c r="M30" s="58">
        <v>1381843</v>
      </c>
      <c r="N30" s="58">
        <v>1375193</v>
      </c>
      <c r="O30" s="58">
        <v>1657504</v>
      </c>
      <c r="P30" s="58">
        <v>3801515</v>
      </c>
      <c r="Q30" s="58">
        <v>3471910</v>
      </c>
      <c r="R30" s="58">
        <v>3203097</v>
      </c>
      <c r="S30" s="58">
        <v>3162089</v>
      </c>
      <c r="T30" s="58">
        <v>963910</v>
      </c>
      <c r="U30" s="58">
        <v>1131875</v>
      </c>
      <c r="V30" s="58">
        <v>1565811</v>
      </c>
      <c r="W30" s="58">
        <v>1015261</v>
      </c>
      <c r="X30" s="58">
        <v>597071</v>
      </c>
      <c r="Y30" s="58">
        <v>1787409</v>
      </c>
      <c r="Z30" s="58">
        <v>1952234</v>
      </c>
      <c r="AA30" s="58">
        <v>2224318</v>
      </c>
      <c r="AB30" s="58">
        <v>2642715</v>
      </c>
    </row>
    <row r="31" spans="1:28" x14ac:dyDescent="0.2">
      <c r="B31" s="57" t="s">
        <v>123</v>
      </c>
      <c r="C31" s="58">
        <v>60000</v>
      </c>
      <c r="D31" s="58">
        <v>67791</v>
      </c>
      <c r="E31" s="58">
        <v>228</v>
      </c>
      <c r="F31" s="58">
        <v>10286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  <c r="AB31" s="58">
        <v>0</v>
      </c>
    </row>
    <row r="32" spans="1:28" x14ac:dyDescent="0.2">
      <c r="B32" s="57" t="s">
        <v>124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685954</v>
      </c>
      <c r="U32" s="58">
        <v>644291</v>
      </c>
      <c r="V32" s="58">
        <v>306263</v>
      </c>
      <c r="W32" s="58">
        <v>305964</v>
      </c>
      <c r="X32" s="58">
        <v>399043</v>
      </c>
      <c r="Y32" s="58">
        <v>496660</v>
      </c>
      <c r="Z32" s="58">
        <v>604442</v>
      </c>
      <c r="AA32" s="58">
        <v>680521</v>
      </c>
      <c r="AB32" s="58">
        <v>744750</v>
      </c>
    </row>
    <row r="33" spans="2:28" x14ac:dyDescent="0.2">
      <c r="B33" s="57" t="s">
        <v>125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1603586</v>
      </c>
      <c r="AB33" s="58">
        <v>2334000</v>
      </c>
    </row>
    <row r="34" spans="2:28" x14ac:dyDescent="0.2">
      <c r="B34" s="57" t="s">
        <v>126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256865</v>
      </c>
      <c r="AB34" s="58">
        <v>67150</v>
      </c>
    </row>
    <row r="35" spans="2:28" x14ac:dyDescent="0.2">
      <c r="B35" s="57" t="s">
        <v>127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1264892</v>
      </c>
      <c r="AB35" s="58">
        <v>1788000</v>
      </c>
    </row>
    <row r="36" spans="2:28" s="52" customFormat="1" x14ac:dyDescent="0.2">
      <c r="B36" s="54" t="s">
        <v>128</v>
      </c>
      <c r="C36" s="55">
        <v>658921.77494999999</v>
      </c>
      <c r="D36" s="55">
        <v>727386</v>
      </c>
      <c r="E36" s="55">
        <v>572750</v>
      </c>
      <c r="F36" s="55">
        <v>168338.77669999999</v>
      </c>
      <c r="G36" s="55">
        <v>201503</v>
      </c>
      <c r="H36" s="55">
        <v>216955</v>
      </c>
      <c r="I36" s="55">
        <v>215342</v>
      </c>
      <c r="J36" s="55">
        <v>227136</v>
      </c>
      <c r="K36" s="55">
        <v>246000</v>
      </c>
      <c r="L36" s="55">
        <v>384490</v>
      </c>
      <c r="M36" s="55">
        <v>508435</v>
      </c>
      <c r="N36" s="55">
        <v>433913</v>
      </c>
      <c r="O36" s="55">
        <v>577961</v>
      </c>
      <c r="P36" s="55">
        <v>518854</v>
      </c>
      <c r="Q36" s="55">
        <v>559898.07986399997</v>
      </c>
      <c r="R36" s="55">
        <v>920940</v>
      </c>
      <c r="S36" s="55">
        <v>514371</v>
      </c>
      <c r="T36" s="55">
        <v>693000</v>
      </c>
      <c r="U36" s="55">
        <v>739862</v>
      </c>
      <c r="V36" s="55">
        <v>1327808.5439859999</v>
      </c>
      <c r="W36" s="55">
        <v>654763</v>
      </c>
      <c r="X36" s="55">
        <v>1408209.914748</v>
      </c>
      <c r="Y36" s="55">
        <v>1494840.0569760001</v>
      </c>
      <c r="Z36" s="55">
        <v>1466000</v>
      </c>
      <c r="AA36" s="55">
        <v>1539446</v>
      </c>
      <c r="AB36" s="55">
        <v>1273160</v>
      </c>
    </row>
    <row r="37" spans="2:28" x14ac:dyDescent="0.2">
      <c r="B37" s="60" t="s">
        <v>129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1309282</v>
      </c>
      <c r="W37" s="58">
        <v>0</v>
      </c>
      <c r="X37" s="58">
        <v>0</v>
      </c>
      <c r="Y37" s="58">
        <v>1485236</v>
      </c>
      <c r="Z37" s="58">
        <v>0</v>
      </c>
      <c r="AA37" s="58">
        <v>0</v>
      </c>
      <c r="AB37" s="58">
        <v>0</v>
      </c>
    </row>
    <row r="38" spans="2:28" x14ac:dyDescent="0.2">
      <c r="B38" s="60" t="s">
        <v>130</v>
      </c>
      <c r="C38" s="58">
        <v>658921.77494999999</v>
      </c>
      <c r="D38" s="58">
        <v>727386</v>
      </c>
      <c r="E38" s="58">
        <v>572750</v>
      </c>
      <c r="F38" s="58">
        <v>30270</v>
      </c>
      <c r="G38" s="58">
        <v>58174</v>
      </c>
      <c r="H38" s="58">
        <v>61732</v>
      </c>
      <c r="I38" s="58">
        <v>4278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8">
        <v>577961</v>
      </c>
      <c r="P38" s="58">
        <v>518854</v>
      </c>
      <c r="Q38" s="58">
        <v>559898.07986399997</v>
      </c>
      <c r="R38" s="58">
        <v>920940</v>
      </c>
      <c r="S38" s="58">
        <v>514371</v>
      </c>
      <c r="T38" s="58">
        <v>693000</v>
      </c>
      <c r="U38" s="58">
        <v>739862</v>
      </c>
      <c r="V38" s="58">
        <v>0</v>
      </c>
      <c r="W38" s="58">
        <v>643863</v>
      </c>
      <c r="X38" s="58">
        <v>1376000</v>
      </c>
      <c r="Y38" s="58">
        <v>0</v>
      </c>
      <c r="Z38" s="58">
        <v>1466000</v>
      </c>
      <c r="AA38" s="58">
        <v>1539446</v>
      </c>
      <c r="AB38" s="58">
        <v>1273160</v>
      </c>
    </row>
    <row r="39" spans="2:28" x14ac:dyDescent="0.2">
      <c r="B39" s="60" t="s">
        <v>131</v>
      </c>
      <c r="C39" s="58">
        <v>0</v>
      </c>
      <c r="D39" s="58">
        <v>0</v>
      </c>
      <c r="E39" s="58">
        <v>0</v>
      </c>
      <c r="F39" s="58">
        <v>138068.77669999999</v>
      </c>
      <c r="G39" s="58">
        <v>143329</v>
      </c>
      <c r="H39" s="58">
        <v>155223</v>
      </c>
      <c r="I39" s="58">
        <v>211064</v>
      </c>
      <c r="J39" s="58">
        <v>227136</v>
      </c>
      <c r="K39" s="58">
        <v>246000</v>
      </c>
      <c r="L39" s="58">
        <v>384490</v>
      </c>
      <c r="M39" s="58">
        <v>508435</v>
      </c>
      <c r="N39" s="58">
        <v>433913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</row>
    <row r="40" spans="2:28" x14ac:dyDescent="0.2">
      <c r="B40" s="60" t="s">
        <v>132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2263.8239859999999</v>
      </c>
      <c r="W40" s="58">
        <v>0</v>
      </c>
      <c r="X40" s="58">
        <v>0</v>
      </c>
      <c r="Y40" s="58">
        <v>9604.0569759999998</v>
      </c>
      <c r="Z40" s="58">
        <v>0</v>
      </c>
      <c r="AA40" s="58">
        <v>0</v>
      </c>
      <c r="AB40" s="58">
        <v>0</v>
      </c>
    </row>
    <row r="41" spans="2:28" x14ac:dyDescent="0.2">
      <c r="B41" s="60" t="s">
        <v>133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16262.72</v>
      </c>
      <c r="W41" s="58">
        <v>10900</v>
      </c>
      <c r="X41" s="58">
        <v>32209.914747999999</v>
      </c>
      <c r="Y41" s="58">
        <v>0</v>
      </c>
      <c r="Z41" s="58">
        <v>0</v>
      </c>
      <c r="AA41" s="58">
        <v>0</v>
      </c>
      <c r="AB41" s="58">
        <v>0</v>
      </c>
    </row>
    <row r="42" spans="2:28" x14ac:dyDescent="0.2">
      <c r="B42" s="90" t="s">
        <v>134</v>
      </c>
      <c r="C42" s="66">
        <v>23551549.751224998</v>
      </c>
      <c r="D42" s="66">
        <v>28131782.966836262</v>
      </c>
      <c r="E42" s="66">
        <v>29294765.363940999</v>
      </c>
      <c r="F42" s="66">
        <v>31621394.488290418</v>
      </c>
      <c r="G42" s="66">
        <v>33384868.661166001</v>
      </c>
      <c r="H42" s="66">
        <v>41368711.798227385</v>
      </c>
      <c r="I42" s="66">
        <v>47579240.591582</v>
      </c>
      <c r="J42" s="66">
        <v>49938612.036505438</v>
      </c>
      <c r="K42" s="66">
        <v>45382110.47599601</v>
      </c>
      <c r="L42" s="66">
        <v>48479341.017408185</v>
      </c>
      <c r="M42" s="66">
        <v>55913339.206781596</v>
      </c>
      <c r="N42" s="66">
        <v>54575357.922044016</v>
      </c>
      <c r="O42" s="66">
        <v>53250206.220491901</v>
      </c>
      <c r="P42" s="66">
        <v>60729989.469703741</v>
      </c>
      <c r="Q42" s="66">
        <v>59724496.606917001</v>
      </c>
      <c r="R42" s="66">
        <v>63812000.228823997</v>
      </c>
      <c r="S42" s="66">
        <v>60187867.429876313</v>
      </c>
      <c r="T42" s="66">
        <v>73747526.206556439</v>
      </c>
      <c r="U42" s="66">
        <v>68313305.632416993</v>
      </c>
      <c r="V42" s="66">
        <v>78576864.593541995</v>
      </c>
      <c r="W42" s="66">
        <v>104147345.862679</v>
      </c>
      <c r="X42" s="66">
        <v>134159345.82237101</v>
      </c>
      <c r="Y42" s="66">
        <v>146834681.95029101</v>
      </c>
      <c r="Z42" s="66">
        <v>108476134.191645</v>
      </c>
      <c r="AA42" s="66">
        <v>140891805.10445899</v>
      </c>
      <c r="AB42" s="66">
        <v>155769579.84958801</v>
      </c>
    </row>
    <row r="43" spans="2:28" x14ac:dyDescent="0.2">
      <c r="B43" s="61" t="s">
        <v>135</v>
      </c>
      <c r="C43" s="58">
        <v>2507508</v>
      </c>
      <c r="D43" s="58">
        <v>837657.1</v>
      </c>
      <c r="E43" s="58">
        <v>0</v>
      </c>
      <c r="F43" s="58">
        <v>0</v>
      </c>
      <c r="G43" s="58">
        <v>300000</v>
      </c>
      <c r="H43" s="58">
        <v>430000</v>
      </c>
      <c r="I43" s="58">
        <v>1000000</v>
      </c>
      <c r="J43" s="58">
        <v>385000</v>
      </c>
      <c r="K43" s="58">
        <v>560000</v>
      </c>
      <c r="L43" s="58">
        <v>3093000</v>
      </c>
      <c r="M43" s="58">
        <v>1400000</v>
      </c>
      <c r="N43" s="58">
        <v>2764188.083075</v>
      </c>
      <c r="O43" s="58">
        <v>5114000</v>
      </c>
      <c r="P43" s="58">
        <v>1570000.095798</v>
      </c>
      <c r="Q43" s="58">
        <v>0</v>
      </c>
      <c r="R43" s="58">
        <v>0</v>
      </c>
      <c r="S43" s="58">
        <v>0</v>
      </c>
      <c r="T43" s="58">
        <v>648600</v>
      </c>
      <c r="U43" s="58">
        <v>0</v>
      </c>
      <c r="V43" s="58">
        <v>2500000</v>
      </c>
      <c r="W43" s="58">
        <v>350000</v>
      </c>
      <c r="X43" s="58">
        <v>14000000</v>
      </c>
      <c r="Y43" s="58">
        <v>7100000</v>
      </c>
      <c r="Z43" s="58">
        <v>0</v>
      </c>
      <c r="AA43" s="58">
        <v>0</v>
      </c>
      <c r="AB43" s="58">
        <v>0</v>
      </c>
    </row>
    <row r="44" spans="2:28" x14ac:dyDescent="0.2">
      <c r="B44" s="61" t="s">
        <v>136</v>
      </c>
      <c r="C44" s="58">
        <v>1504761.6161140001</v>
      </c>
      <c r="D44" s="58">
        <v>1895860</v>
      </c>
      <c r="E44" s="58">
        <v>2722209.8</v>
      </c>
      <c r="F44" s="58">
        <v>1990372</v>
      </c>
      <c r="G44" s="58">
        <v>2856093.39</v>
      </c>
      <c r="H44" s="58">
        <v>2263921</v>
      </c>
      <c r="I44" s="58">
        <v>2684598.988992</v>
      </c>
      <c r="J44" s="58">
        <v>7387417</v>
      </c>
      <c r="K44" s="58">
        <v>5881000</v>
      </c>
      <c r="L44" s="58">
        <v>9580254.8324779999</v>
      </c>
      <c r="M44" s="58">
        <v>5009620.1824390003</v>
      </c>
      <c r="N44" s="58">
        <v>6939050.3038790002</v>
      </c>
      <c r="O44" s="58">
        <v>6794176</v>
      </c>
      <c r="P44" s="58">
        <v>12819269.220536999</v>
      </c>
      <c r="Q44" s="58">
        <v>13591131.876227001</v>
      </c>
      <c r="R44" s="58">
        <v>9551650.6484859996</v>
      </c>
      <c r="S44" s="58">
        <v>3638698.8409119998</v>
      </c>
      <c r="T44" s="58">
        <v>2053720</v>
      </c>
      <c r="U44" s="58">
        <v>2988640.0628979998</v>
      </c>
      <c r="V44" s="58">
        <v>8700307.3966610003</v>
      </c>
      <c r="W44" s="58">
        <v>11441020.279297</v>
      </c>
      <c r="X44" s="58">
        <v>8601047.7645299993</v>
      </c>
      <c r="Y44" s="58">
        <v>9962528.2336929999</v>
      </c>
      <c r="Z44" s="58">
        <v>28350342.305899002</v>
      </c>
      <c r="AA44" s="58">
        <v>29489416.245368998</v>
      </c>
      <c r="AB44" s="58">
        <v>19525980.961082</v>
      </c>
    </row>
    <row r="45" spans="2:28" x14ac:dyDescent="0.2">
      <c r="B45" s="61" t="s">
        <v>137</v>
      </c>
      <c r="C45" s="58">
        <v>0</v>
      </c>
      <c r="D45" s="58">
        <v>0</v>
      </c>
      <c r="E45" s="58">
        <v>0</v>
      </c>
      <c r="F45" s="58">
        <v>0</v>
      </c>
      <c r="G45" s="58">
        <v>1300000</v>
      </c>
      <c r="H45" s="58">
        <v>1300000</v>
      </c>
      <c r="I45" s="58">
        <v>495000</v>
      </c>
      <c r="J45" s="58">
        <v>506000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  <c r="AB45" s="58">
        <v>0</v>
      </c>
    </row>
    <row r="46" spans="2:28" x14ac:dyDescent="0.2">
      <c r="B46" s="61" t="s">
        <v>138</v>
      </c>
      <c r="C46" s="58">
        <v>494497</v>
      </c>
      <c r="D46" s="58">
        <v>679143</v>
      </c>
      <c r="E46" s="58">
        <v>843994.8</v>
      </c>
      <c r="F46" s="58">
        <v>689329</v>
      </c>
      <c r="G46" s="58">
        <v>691417.20175000001</v>
      </c>
      <c r="H46" s="58">
        <v>628547</v>
      </c>
      <c r="I46" s="58">
        <v>558704.28122200002</v>
      </c>
      <c r="J46" s="58">
        <v>562000</v>
      </c>
      <c r="K46" s="58">
        <v>628069</v>
      </c>
      <c r="L46" s="58">
        <v>673452.75228500005</v>
      </c>
      <c r="M46" s="58">
        <v>818512.60921799997</v>
      </c>
      <c r="N46" s="58">
        <v>579331.05628300004</v>
      </c>
      <c r="O46" s="58">
        <v>562782</v>
      </c>
      <c r="P46" s="58">
        <v>655658.48071899998</v>
      </c>
      <c r="Q46" s="58">
        <v>897015.47616900003</v>
      </c>
      <c r="R46" s="58">
        <v>918661.01878599997</v>
      </c>
      <c r="S46" s="58">
        <v>504634.08</v>
      </c>
      <c r="T46" s="58">
        <v>1718000</v>
      </c>
      <c r="U46" s="58">
        <v>1930902.0793029999</v>
      </c>
      <c r="V46" s="58">
        <v>2763936.312227</v>
      </c>
      <c r="W46" s="58">
        <v>2031777.5666690001</v>
      </c>
      <c r="X46" s="58">
        <v>423459.622386</v>
      </c>
      <c r="Y46" s="58">
        <v>568621.35321500001</v>
      </c>
      <c r="Z46" s="58">
        <v>1245612.9608420001</v>
      </c>
      <c r="AA46" s="58">
        <v>1325472</v>
      </c>
      <c r="AB46" s="58">
        <v>0</v>
      </c>
    </row>
    <row r="47" spans="2:28" x14ac:dyDescent="0.2">
      <c r="B47" s="61" t="s">
        <v>139</v>
      </c>
      <c r="C47" s="58">
        <v>4771805.0741600003</v>
      </c>
      <c r="D47" s="58">
        <v>8695404.3962670006</v>
      </c>
      <c r="E47" s="58">
        <v>8976278.8237089999</v>
      </c>
      <c r="F47" s="58">
        <v>11347382.271439999</v>
      </c>
      <c r="G47" s="58">
        <v>9128791.9449300002</v>
      </c>
      <c r="H47" s="58">
        <v>6237408.1459529996</v>
      </c>
      <c r="I47" s="58">
        <v>9924722.1644749995</v>
      </c>
      <c r="J47" s="58">
        <v>9438147.4000000004</v>
      </c>
      <c r="K47" s="58">
        <v>5927594.7826089999</v>
      </c>
      <c r="L47" s="58">
        <v>8736400.7869620007</v>
      </c>
      <c r="M47" s="58">
        <v>8876310</v>
      </c>
      <c r="N47" s="58">
        <v>7798032.1805020003</v>
      </c>
      <c r="O47" s="58">
        <v>7886975.6093979999</v>
      </c>
      <c r="P47" s="58">
        <v>4810000</v>
      </c>
      <c r="Q47" s="58">
        <v>10553367.447075</v>
      </c>
      <c r="R47" s="58">
        <v>9892809.7923329994</v>
      </c>
      <c r="S47" s="58">
        <v>14228538.311133999</v>
      </c>
      <c r="T47" s="58">
        <v>18215115.032253001</v>
      </c>
      <c r="U47" s="58">
        <v>11703964.156354999</v>
      </c>
      <c r="V47" s="58">
        <v>13679121.147905</v>
      </c>
      <c r="W47" s="58">
        <v>39943532.733824</v>
      </c>
      <c r="X47" s="58">
        <v>36302000</v>
      </c>
      <c r="Y47" s="58">
        <v>39312000</v>
      </c>
      <c r="Z47" s="58">
        <v>27471000</v>
      </c>
      <c r="AA47" s="58">
        <v>27430657.899999999</v>
      </c>
      <c r="AB47" s="58">
        <v>37962000</v>
      </c>
    </row>
    <row r="48" spans="2:28" x14ac:dyDescent="0.2">
      <c r="B48" s="61" t="s">
        <v>140</v>
      </c>
      <c r="C48" s="58">
        <v>13208333.648995999</v>
      </c>
      <c r="D48" s="58">
        <v>15854387.869341001</v>
      </c>
      <c r="E48" s="58">
        <v>15880928.914912</v>
      </c>
      <c r="F48" s="58">
        <v>12983130.414229</v>
      </c>
      <c r="G48" s="58">
        <v>17087639.974672001</v>
      </c>
      <c r="H48" s="58">
        <v>26818614.611412</v>
      </c>
      <c r="I48" s="58">
        <v>28790071.103944</v>
      </c>
      <c r="J48" s="58">
        <v>24723285.301546998</v>
      </c>
      <c r="K48" s="58">
        <v>24613000</v>
      </c>
      <c r="L48" s="58">
        <v>25500384.150022998</v>
      </c>
      <c r="M48" s="58">
        <v>26133515.450583</v>
      </c>
      <c r="N48" s="58">
        <v>28000000</v>
      </c>
      <c r="O48" s="58">
        <v>27500000</v>
      </c>
      <c r="P48" s="58">
        <v>30351270.762877699</v>
      </c>
      <c r="Q48" s="58">
        <v>33200000</v>
      </c>
      <c r="R48" s="58">
        <v>34477000</v>
      </c>
      <c r="S48" s="58">
        <v>39042000</v>
      </c>
      <c r="T48" s="58">
        <v>41442000</v>
      </c>
      <c r="U48" s="58">
        <v>43100000</v>
      </c>
      <c r="V48" s="58">
        <v>46700000</v>
      </c>
      <c r="W48" s="58">
        <v>46750000</v>
      </c>
      <c r="X48" s="58">
        <v>55332000</v>
      </c>
      <c r="Y48" s="58">
        <v>62882817.693268999</v>
      </c>
      <c r="Z48" s="58">
        <v>46887599.994442999</v>
      </c>
      <c r="AA48" s="58">
        <v>73708000</v>
      </c>
      <c r="AB48" s="58">
        <v>60250000</v>
      </c>
    </row>
    <row r="49" spans="2:28" x14ac:dyDescent="0.2">
      <c r="B49" s="61" t="s">
        <v>141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>
        <v>55274.991306999997</v>
      </c>
      <c r="W49" s="58">
        <v>94500.415569000004</v>
      </c>
      <c r="X49" s="58">
        <v>181760.37324799999</v>
      </c>
      <c r="Y49" s="58">
        <v>194015.43591599999</v>
      </c>
      <c r="Z49" s="58">
        <v>98574.683225000001</v>
      </c>
      <c r="AA49" s="58">
        <v>77947.568755999993</v>
      </c>
      <c r="AB49" s="58">
        <v>55394.526000999998</v>
      </c>
    </row>
    <row r="50" spans="2:28" x14ac:dyDescent="0.2">
      <c r="B50" s="61" t="s">
        <v>142</v>
      </c>
      <c r="C50" s="58">
        <v>165319</v>
      </c>
      <c r="D50" s="58">
        <v>22988</v>
      </c>
      <c r="E50" s="58">
        <v>80417.444313</v>
      </c>
      <c r="F50" s="58">
        <v>121158.03017500001</v>
      </c>
      <c r="G50" s="58">
        <v>139346.33125799999</v>
      </c>
      <c r="H50" s="58">
        <v>110205</v>
      </c>
      <c r="I50" s="58">
        <v>122114.78320999999</v>
      </c>
      <c r="J50" s="58">
        <v>36906</v>
      </c>
      <c r="K50" s="58">
        <v>34602.607043000004</v>
      </c>
      <c r="L50" s="58">
        <v>34703.252496000001</v>
      </c>
      <c r="M50" s="58">
        <v>24467.75</v>
      </c>
      <c r="N50" s="58">
        <v>105195.87448100001</v>
      </c>
      <c r="O50" s="58">
        <v>197849.13800000001</v>
      </c>
      <c r="P50" s="58">
        <v>172714.18703</v>
      </c>
      <c r="Q50" s="58">
        <v>238669.90089600001</v>
      </c>
      <c r="R50" s="58">
        <v>190225.357682</v>
      </c>
      <c r="S50" s="58">
        <v>202189.791834</v>
      </c>
      <c r="T50" s="58">
        <v>201117.820542</v>
      </c>
      <c r="U50" s="58">
        <v>201117.820542</v>
      </c>
      <c r="V50" s="58">
        <v>234726.963499</v>
      </c>
      <c r="W50" s="58">
        <v>268222.43333099998</v>
      </c>
      <c r="X50" s="58">
        <v>186500.37815500001</v>
      </c>
      <c r="Y50" s="58">
        <v>231378.64678499999</v>
      </c>
      <c r="Z50" s="58">
        <v>254387.039158</v>
      </c>
      <c r="AA50" s="58">
        <v>174528</v>
      </c>
      <c r="AB50" s="58">
        <v>0</v>
      </c>
    </row>
    <row r="51" spans="2:28" x14ac:dyDescent="0.2">
      <c r="B51" s="61" t="s">
        <v>143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1940864.2399579999</v>
      </c>
      <c r="X51" s="58">
        <v>13324193.770073</v>
      </c>
      <c r="Y51" s="58">
        <v>772000</v>
      </c>
      <c r="Z51" s="58">
        <v>648397.10292900004</v>
      </c>
      <c r="AA51" s="58">
        <v>5892323</v>
      </c>
      <c r="AB51" s="58">
        <v>8696107</v>
      </c>
    </row>
    <row r="52" spans="2:28" x14ac:dyDescent="0.2">
      <c r="B52" s="61" t="s">
        <v>144</v>
      </c>
      <c r="C52" s="58">
        <v>889491.56009299995</v>
      </c>
      <c r="D52" s="58">
        <v>128297</v>
      </c>
      <c r="E52" s="58">
        <v>785511.54000200005</v>
      </c>
      <c r="F52" s="58">
        <v>232268</v>
      </c>
      <c r="G52" s="58">
        <v>183068.925001</v>
      </c>
      <c r="H52" s="58">
        <v>146487</v>
      </c>
      <c r="I52" s="58">
        <v>453078.91500400001</v>
      </c>
      <c r="J52" s="58">
        <v>152152</v>
      </c>
      <c r="K52" s="58">
        <v>200157.55699300001</v>
      </c>
      <c r="L52" s="58">
        <v>162202</v>
      </c>
      <c r="M52" s="58">
        <v>443271.63759400003</v>
      </c>
      <c r="N52" s="58">
        <v>245457.04045599999</v>
      </c>
      <c r="O52" s="58">
        <v>301674.91830700001</v>
      </c>
      <c r="P52" s="58">
        <v>317488.885335</v>
      </c>
      <c r="Q52" s="58">
        <v>520898.63455299998</v>
      </c>
      <c r="R52" s="58">
        <v>658988.68486200005</v>
      </c>
      <c r="S52" s="58">
        <v>704563.26</v>
      </c>
      <c r="T52" s="58">
        <v>531441.18816899997</v>
      </c>
      <c r="U52" s="58">
        <v>567546.74350300001</v>
      </c>
      <c r="V52" s="58">
        <v>1818661.346192</v>
      </c>
      <c r="W52" s="58">
        <v>511000</v>
      </c>
      <c r="X52" s="58">
        <v>1442000</v>
      </c>
      <c r="Y52" s="58">
        <v>600000</v>
      </c>
      <c r="Z52" s="58">
        <v>1998377.170868</v>
      </c>
      <c r="AA52" s="58">
        <v>2000000</v>
      </c>
      <c r="AB52" s="58">
        <v>0</v>
      </c>
    </row>
    <row r="53" spans="2:28" x14ac:dyDescent="0.2">
      <c r="B53" s="61" t="s">
        <v>145</v>
      </c>
      <c r="C53" s="58">
        <v>9833.8518619999995</v>
      </c>
      <c r="D53" s="58">
        <v>18045.601228260002</v>
      </c>
      <c r="E53" s="58">
        <v>5424.041005</v>
      </c>
      <c r="F53" s="58">
        <v>4257754.7724464182</v>
      </c>
      <c r="G53" s="58">
        <v>1698510.893555</v>
      </c>
      <c r="H53" s="58">
        <v>3433529.0408623829</v>
      </c>
      <c r="I53" s="58">
        <v>3550950.3547350001</v>
      </c>
      <c r="J53" s="58">
        <v>6747704.3349584416</v>
      </c>
      <c r="K53" s="58">
        <v>7537686.5293510081</v>
      </c>
      <c r="L53" s="58">
        <v>698943.24316419044</v>
      </c>
      <c r="M53" s="58">
        <v>13207641.576947594</v>
      </c>
      <c r="N53" s="58">
        <v>8144103.3833680153</v>
      </c>
      <c r="O53" s="58">
        <v>4892748.5547868982</v>
      </c>
      <c r="P53" s="58">
        <v>10033587.837407039</v>
      </c>
      <c r="Q53" s="58">
        <v>723413.27199699997</v>
      </c>
      <c r="R53" s="58">
        <v>8122664.726675</v>
      </c>
      <c r="S53" s="58">
        <v>1867243.14599631</v>
      </c>
      <c r="T53" s="58">
        <v>8937532.1655924395</v>
      </c>
      <c r="U53" s="58">
        <v>7821134.769816</v>
      </c>
      <c r="V53" s="58">
        <v>2124836.435751</v>
      </c>
      <c r="W53" s="58">
        <v>816428.19403100002</v>
      </c>
      <c r="X53" s="58">
        <v>4366383.9139790004</v>
      </c>
      <c r="Y53" s="58">
        <v>25211320.587413002</v>
      </c>
      <c r="Z53" s="58">
        <v>1521842.9342809999</v>
      </c>
      <c r="AA53" s="58">
        <v>793460.390334</v>
      </c>
      <c r="AB53" s="58">
        <v>29280097.362505</v>
      </c>
    </row>
    <row r="54" spans="2:28" x14ac:dyDescent="0.2">
      <c r="B54" s="90" t="s">
        <v>146</v>
      </c>
      <c r="C54" s="66">
        <v>759546.6</v>
      </c>
      <c r="D54" s="66">
        <v>1045576.03947</v>
      </c>
      <c r="E54" s="66">
        <v>373450.92561799998</v>
      </c>
      <c r="F54" s="66">
        <v>823494.08327800001</v>
      </c>
      <c r="G54" s="66">
        <v>483260.26016300003</v>
      </c>
      <c r="H54" s="66">
        <v>539100.63289200002</v>
      </c>
      <c r="I54" s="66">
        <v>598934.33150099998</v>
      </c>
      <c r="J54" s="66">
        <v>623102.52567400003</v>
      </c>
      <c r="K54" s="66">
        <v>731759.42080099997</v>
      </c>
      <c r="L54" s="66">
        <v>834992.88855899998</v>
      </c>
      <c r="M54" s="66">
        <v>1151181.4952980001</v>
      </c>
      <c r="N54" s="66">
        <v>897435.18404600001</v>
      </c>
      <c r="O54" s="66">
        <v>1044331.2271050001</v>
      </c>
      <c r="P54" s="66">
        <v>1206443.7245829999</v>
      </c>
      <c r="Q54" s="66">
        <v>1281072.4217320001</v>
      </c>
      <c r="R54" s="66">
        <v>1368187.459056</v>
      </c>
      <c r="S54" s="66">
        <v>1559218.8326709999</v>
      </c>
      <c r="T54" s="66">
        <v>1660311.2205330001</v>
      </c>
      <c r="U54" s="66">
        <v>1933745.6798650001</v>
      </c>
      <c r="V54" s="66">
        <v>2085384</v>
      </c>
      <c r="W54" s="66">
        <v>2239268.7981909998</v>
      </c>
      <c r="X54" s="66">
        <v>2416062.8363629999</v>
      </c>
      <c r="Y54" s="66">
        <v>2434904.9768210002</v>
      </c>
      <c r="Z54" s="66">
        <v>2707382.3750760001</v>
      </c>
      <c r="AA54" s="66">
        <v>3107045.087874</v>
      </c>
      <c r="AB54" s="66">
        <v>4031689.8533089999</v>
      </c>
    </row>
    <row r="55" spans="2:28" x14ac:dyDescent="0.2">
      <c r="B55" s="61" t="s">
        <v>147</v>
      </c>
      <c r="C55" s="58">
        <v>759546.6</v>
      </c>
      <c r="D55" s="58">
        <v>1045576.03947</v>
      </c>
      <c r="E55" s="58">
        <v>373450.92561799998</v>
      </c>
      <c r="F55" s="58">
        <v>823494.08327800001</v>
      </c>
      <c r="G55" s="58">
        <v>483260.26016300003</v>
      </c>
      <c r="H55" s="58">
        <v>539100.63289200002</v>
      </c>
      <c r="I55" s="58">
        <v>598934.33150099998</v>
      </c>
      <c r="J55" s="58">
        <v>623102.52567400003</v>
      </c>
      <c r="K55" s="58">
        <v>731759.42080099997</v>
      </c>
      <c r="L55" s="58">
        <v>834992.88855899998</v>
      </c>
      <c r="M55" s="58">
        <v>1151181.4952980001</v>
      </c>
      <c r="N55" s="58">
        <v>897435.18404600001</v>
      </c>
      <c r="O55" s="58">
        <v>1034331.2271050001</v>
      </c>
      <c r="P55" s="58">
        <v>1186443.7245829999</v>
      </c>
      <c r="Q55" s="58">
        <v>1272072.4217320001</v>
      </c>
      <c r="R55" s="58">
        <v>1356187.459056</v>
      </c>
      <c r="S55" s="58">
        <v>1539218.8326709999</v>
      </c>
      <c r="T55" s="58">
        <v>1638511.2205330001</v>
      </c>
      <c r="U55" s="58">
        <v>1906445.6798650001</v>
      </c>
      <c r="V55" s="58">
        <v>2058406</v>
      </c>
      <c r="W55" s="58">
        <v>2223570.1315859999</v>
      </c>
      <c r="X55" s="58">
        <v>2399825.4051609999</v>
      </c>
      <c r="Y55" s="58">
        <v>2425227.0360300001</v>
      </c>
      <c r="Z55" s="58">
        <v>2622382.3750760001</v>
      </c>
      <c r="AA55" s="58">
        <v>3023500.6040739999</v>
      </c>
      <c r="AB55" s="58">
        <v>3941689.8533089999</v>
      </c>
    </row>
    <row r="56" spans="2:28" x14ac:dyDescent="0.2">
      <c r="B56" s="61" t="s">
        <v>148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10000</v>
      </c>
      <c r="P56" s="58">
        <v>20000</v>
      </c>
      <c r="Q56" s="58">
        <v>9000</v>
      </c>
      <c r="R56" s="58">
        <v>12000</v>
      </c>
      <c r="S56" s="58">
        <v>20000</v>
      </c>
      <c r="T56" s="58">
        <v>21800</v>
      </c>
      <c r="U56" s="58">
        <v>27300</v>
      </c>
      <c r="V56" s="58">
        <v>26978</v>
      </c>
      <c r="W56" s="58">
        <v>15698.666605</v>
      </c>
      <c r="X56" s="58">
        <v>16237.431202</v>
      </c>
      <c r="Y56" s="58">
        <v>9677.9407910000009</v>
      </c>
      <c r="Z56" s="58">
        <v>85000</v>
      </c>
      <c r="AA56" s="58">
        <v>83544.483800000002</v>
      </c>
      <c r="AB56" s="58">
        <v>90000</v>
      </c>
    </row>
    <row r="57" spans="2:28" x14ac:dyDescent="0.2">
      <c r="B57" s="90" t="s">
        <v>149</v>
      </c>
      <c r="C57" s="66">
        <v>2452638.6428140001</v>
      </c>
      <c r="D57" s="66">
        <v>3279547.2473849999</v>
      </c>
      <c r="E57" s="66">
        <v>2902226.0221179998</v>
      </c>
      <c r="F57" s="66">
        <v>2511643.9461229998</v>
      </c>
      <c r="G57" s="66">
        <v>3329382.3721719999</v>
      </c>
      <c r="H57" s="66">
        <v>3319103.3293539998</v>
      </c>
      <c r="I57" s="66">
        <v>4455486.3957709996</v>
      </c>
      <c r="J57" s="66">
        <v>4901906.7899580002</v>
      </c>
      <c r="K57" s="66">
        <v>4154731.6770049999</v>
      </c>
      <c r="L57" s="66">
        <v>6078109.9825769998</v>
      </c>
      <c r="M57" s="66">
        <v>8925356.3478849996</v>
      </c>
      <c r="N57" s="66">
        <v>7831733.5661289999</v>
      </c>
      <c r="O57" s="66">
        <v>8576221.3934039995</v>
      </c>
      <c r="P57" s="66">
        <v>12996810.05519142</v>
      </c>
      <c r="Q57" s="66">
        <v>20684511.487238001</v>
      </c>
      <c r="R57" s="66">
        <v>19595586.794431001</v>
      </c>
      <c r="S57" s="66">
        <v>18203418.785314001</v>
      </c>
      <c r="T57" s="66">
        <v>14149408.895764001</v>
      </c>
      <c r="U57" s="66">
        <v>11160802.171283999</v>
      </c>
      <c r="V57" s="66">
        <v>10684323.902480001</v>
      </c>
      <c r="W57" s="66">
        <v>52378589.610082</v>
      </c>
      <c r="X57" s="66">
        <v>36883166.155432999</v>
      </c>
      <c r="Y57" s="66">
        <v>13630678.989861</v>
      </c>
      <c r="Z57" s="66">
        <v>14576747.674606999</v>
      </c>
      <c r="AA57" s="66">
        <v>15207329.599316999</v>
      </c>
      <c r="AB57" s="66">
        <v>18119471.887410998</v>
      </c>
    </row>
    <row r="58" spans="2:28" x14ac:dyDescent="0.2">
      <c r="B58" s="61" t="s">
        <v>274</v>
      </c>
      <c r="C58" s="58">
        <v>129595.395506</v>
      </c>
      <c r="D58" s="58">
        <v>134206.756459</v>
      </c>
      <c r="E58" s="58">
        <v>143630.22218800001</v>
      </c>
      <c r="F58" s="58">
        <v>145236.01827500001</v>
      </c>
      <c r="G58" s="58">
        <v>155389.87464200001</v>
      </c>
      <c r="H58" s="58">
        <v>176127.80219300001</v>
      </c>
      <c r="I58" s="58">
        <v>190232.50510899999</v>
      </c>
      <c r="J58" s="58">
        <v>185786.75467200001</v>
      </c>
      <c r="K58" s="58">
        <v>212781</v>
      </c>
      <c r="L58" s="58">
        <v>252178.99741400001</v>
      </c>
      <c r="M58" s="58">
        <v>282650.36837099999</v>
      </c>
      <c r="N58" s="58">
        <v>283378.99913800001</v>
      </c>
      <c r="O58" s="58">
        <v>350713.68187999999</v>
      </c>
      <c r="P58" s="58">
        <v>404735</v>
      </c>
      <c r="Q58" s="58">
        <v>427155.5</v>
      </c>
      <c r="R58" s="58">
        <v>396921</v>
      </c>
      <c r="S58" s="58">
        <v>441949.73496999999</v>
      </c>
      <c r="T58" s="58">
        <v>457646.08827599999</v>
      </c>
      <c r="U58" s="58">
        <v>484409.118418</v>
      </c>
      <c r="V58" s="58">
        <v>500779</v>
      </c>
      <c r="W58" s="58">
        <v>734547.85242000001</v>
      </c>
      <c r="X58" s="58">
        <v>943397.94642399997</v>
      </c>
      <c r="Y58" s="58">
        <v>1018437.11578</v>
      </c>
      <c r="Z58" s="58">
        <v>1142722.8400000001</v>
      </c>
      <c r="AA58" s="58">
        <v>1254119</v>
      </c>
      <c r="AB58" s="58">
        <v>1332930</v>
      </c>
    </row>
    <row r="59" spans="2:28" x14ac:dyDescent="0.2">
      <c r="B59" s="61" t="s">
        <v>275</v>
      </c>
      <c r="C59" s="58">
        <v>3361.2429999999999</v>
      </c>
      <c r="D59" s="58">
        <v>3672.5776569999998</v>
      </c>
      <c r="E59" s="58">
        <v>3871.0572999999999</v>
      </c>
      <c r="F59" s="58">
        <v>3431.8471599999998</v>
      </c>
      <c r="G59" s="58">
        <v>4369.1142600000003</v>
      </c>
      <c r="H59" s="58">
        <v>4694.2557999999999</v>
      </c>
      <c r="I59" s="58">
        <v>9031.6304999999993</v>
      </c>
      <c r="J59" s="58">
        <v>11695.436</v>
      </c>
      <c r="K59" s="58">
        <v>11494.163</v>
      </c>
      <c r="L59" s="58">
        <v>20308.7</v>
      </c>
      <c r="M59" s="58">
        <v>13394.1</v>
      </c>
      <c r="N59" s="58">
        <v>13731.4</v>
      </c>
      <c r="O59" s="58">
        <v>19168.273000000001</v>
      </c>
      <c r="P59" s="58">
        <v>36534.571000000004</v>
      </c>
      <c r="Q59" s="58">
        <v>22126.85</v>
      </c>
      <c r="R59" s="58">
        <v>21898.266367</v>
      </c>
      <c r="S59" s="58">
        <v>30495.063752999999</v>
      </c>
      <c r="T59" s="58">
        <v>34963.817000000003</v>
      </c>
      <c r="U59" s="58">
        <v>32970.874937000001</v>
      </c>
      <c r="V59" s="58">
        <v>33150.458727999998</v>
      </c>
      <c r="W59" s="58">
        <v>34805.896999999997</v>
      </c>
      <c r="X59" s="58">
        <v>53020.812779</v>
      </c>
      <c r="Y59" s="58">
        <v>50404.283778999998</v>
      </c>
      <c r="Z59" s="58">
        <v>63743.489000000001</v>
      </c>
      <c r="AA59" s="58">
        <v>69298.248999999996</v>
      </c>
      <c r="AB59" s="58">
        <v>75345.16</v>
      </c>
    </row>
    <row r="60" spans="2:28" x14ac:dyDescent="0.2">
      <c r="B60" s="61" t="s">
        <v>152</v>
      </c>
      <c r="C60" s="58">
        <v>18110.665766999999</v>
      </c>
      <c r="D60" s="58">
        <v>19681.881700999998</v>
      </c>
      <c r="E60" s="58">
        <v>22748.938900000001</v>
      </c>
      <c r="F60" s="58">
        <v>22984.558280000001</v>
      </c>
      <c r="G60" s="58">
        <v>22038.538</v>
      </c>
      <c r="H60" s="58">
        <v>22801.003199999999</v>
      </c>
      <c r="I60" s="58">
        <v>23694.5</v>
      </c>
      <c r="J60" s="58">
        <v>35764.917999999998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0</v>
      </c>
      <c r="AA60" s="58">
        <v>0</v>
      </c>
      <c r="AB60" s="58">
        <v>0</v>
      </c>
    </row>
    <row r="61" spans="2:28" x14ac:dyDescent="0.2">
      <c r="B61" s="61" t="s">
        <v>153</v>
      </c>
      <c r="C61" s="58">
        <v>4017.7930649999998</v>
      </c>
      <c r="D61" s="58">
        <v>4334.9530000000004</v>
      </c>
      <c r="E61" s="58">
        <v>5327.9</v>
      </c>
      <c r="F61" s="58">
        <v>13003.802814999999</v>
      </c>
      <c r="G61" s="58">
        <v>14479.369043000001</v>
      </c>
      <c r="H61" s="58">
        <v>13251.197217999999</v>
      </c>
      <c r="I61" s="58">
        <v>16422.556554999999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  <c r="AB61" s="58">
        <v>0</v>
      </c>
    </row>
    <row r="62" spans="2:28" x14ac:dyDescent="0.2">
      <c r="B62" s="61" t="s">
        <v>154</v>
      </c>
      <c r="C62" s="58">
        <v>18249.116263</v>
      </c>
      <c r="D62" s="58">
        <v>8517.4078300000001</v>
      </c>
      <c r="E62" s="58">
        <v>7410.3166279999996</v>
      </c>
      <c r="F62" s="58">
        <v>4449.91</v>
      </c>
      <c r="G62" s="58">
        <v>8092</v>
      </c>
      <c r="H62" s="58">
        <v>2586.9</v>
      </c>
      <c r="I62" s="58">
        <v>2973.1</v>
      </c>
      <c r="J62" s="58">
        <v>3300.37</v>
      </c>
      <c r="K62" s="58">
        <v>3468.9</v>
      </c>
      <c r="L62" s="58">
        <v>3978.8</v>
      </c>
      <c r="M62" s="58">
        <v>3653.5</v>
      </c>
      <c r="N62" s="58">
        <v>3610.2</v>
      </c>
      <c r="O62" s="58">
        <v>32932.9</v>
      </c>
      <c r="P62" s="58">
        <v>31916.9</v>
      </c>
      <c r="Q62" s="58">
        <v>31500</v>
      </c>
      <c r="R62" s="58">
        <v>38309.245827999999</v>
      </c>
      <c r="S62" s="58">
        <v>0</v>
      </c>
      <c r="T62" s="58">
        <v>0</v>
      </c>
      <c r="U62" s="58">
        <v>0</v>
      </c>
      <c r="V62" s="58">
        <v>0</v>
      </c>
      <c r="W62" s="58">
        <v>0</v>
      </c>
      <c r="X62" s="58">
        <v>0</v>
      </c>
      <c r="Y62" s="58">
        <v>0</v>
      </c>
      <c r="Z62" s="58">
        <v>0</v>
      </c>
      <c r="AA62" s="58">
        <v>0</v>
      </c>
      <c r="AB62" s="58">
        <v>0</v>
      </c>
    </row>
    <row r="63" spans="2:28" x14ac:dyDescent="0.2">
      <c r="B63" s="61" t="s">
        <v>155</v>
      </c>
      <c r="C63" s="58">
        <v>289789.971165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  <c r="AB63" s="58">
        <v>0</v>
      </c>
    </row>
    <row r="64" spans="2:28" x14ac:dyDescent="0.2">
      <c r="B64" s="61" t="s">
        <v>276</v>
      </c>
      <c r="C64" s="58">
        <v>85085.786995999995</v>
      </c>
      <c r="D64" s="58">
        <v>117414.12418699999</v>
      </c>
      <c r="E64" s="58">
        <v>104125.72267800001</v>
      </c>
      <c r="F64" s="58">
        <v>86424.731616999998</v>
      </c>
      <c r="G64" s="58">
        <v>135326.191307</v>
      </c>
      <c r="H64" s="58">
        <v>142188.648445</v>
      </c>
      <c r="I64" s="58">
        <v>174578.69985999999</v>
      </c>
      <c r="J64" s="58">
        <v>192363.022593</v>
      </c>
      <c r="K64" s="58">
        <v>252050.34457799999</v>
      </c>
      <c r="L64" s="58">
        <v>315706.17632899998</v>
      </c>
      <c r="M64" s="58">
        <v>366919.35292700003</v>
      </c>
      <c r="N64" s="58">
        <v>219805.43353099999</v>
      </c>
      <c r="O64" s="58">
        <v>259150.07881400001</v>
      </c>
      <c r="P64" s="58">
        <v>359437.44205200003</v>
      </c>
      <c r="Q64" s="58">
        <v>332253.85824500001</v>
      </c>
      <c r="R64" s="58">
        <v>400505.91454999999</v>
      </c>
      <c r="S64" s="58">
        <v>515500.592711</v>
      </c>
      <c r="T64" s="58">
        <v>730593.99602099997</v>
      </c>
      <c r="U64" s="58">
        <v>532581.95295900002</v>
      </c>
      <c r="V64" s="58">
        <v>584151.95861199999</v>
      </c>
      <c r="W64" s="58">
        <v>675475.06719600002</v>
      </c>
      <c r="X64" s="58">
        <v>756557.39670200006</v>
      </c>
      <c r="Y64" s="58">
        <v>985419.64752899995</v>
      </c>
      <c r="Z64" s="58">
        <v>1077581</v>
      </c>
      <c r="AA64" s="58">
        <v>1533324.8499149999</v>
      </c>
      <c r="AB64" s="58">
        <v>1185286.199304</v>
      </c>
    </row>
    <row r="65" spans="2:28" x14ac:dyDescent="0.2">
      <c r="B65" s="61" t="s">
        <v>277</v>
      </c>
      <c r="C65" s="58">
        <v>31566.58</v>
      </c>
      <c r="D65" s="58">
        <v>45786.400999999998</v>
      </c>
      <c r="E65" s="58">
        <v>43295.314550000003</v>
      </c>
      <c r="F65" s="58">
        <v>49921.214549999997</v>
      </c>
      <c r="G65" s="58">
        <v>61572.586777999997</v>
      </c>
      <c r="H65" s="58">
        <v>46574.293195999999</v>
      </c>
      <c r="I65" s="58">
        <v>54620</v>
      </c>
      <c r="J65" s="58">
        <v>53627.9</v>
      </c>
      <c r="K65" s="58">
        <v>55993</v>
      </c>
      <c r="L65" s="58">
        <v>62823</v>
      </c>
      <c r="M65" s="58">
        <v>64430.211352999999</v>
      </c>
      <c r="N65" s="58">
        <v>62877.4</v>
      </c>
      <c r="O65" s="58">
        <v>94072.893375</v>
      </c>
      <c r="P65" s="58">
        <v>97616</v>
      </c>
      <c r="Q65" s="58">
        <v>85616</v>
      </c>
      <c r="R65" s="58">
        <v>73796.100000000006</v>
      </c>
      <c r="S65" s="58">
        <v>33147.895721000001</v>
      </c>
      <c r="T65" s="58">
        <v>34014.187100000003</v>
      </c>
      <c r="U65" s="58">
        <v>3369.14</v>
      </c>
      <c r="V65" s="58">
        <v>0</v>
      </c>
      <c r="W65" s="58">
        <v>0</v>
      </c>
      <c r="X65" s="58">
        <v>13659</v>
      </c>
      <c r="Y65" s="58">
        <v>90299</v>
      </c>
      <c r="Z65" s="58">
        <v>10000</v>
      </c>
      <c r="AA65" s="58">
        <v>4500</v>
      </c>
      <c r="AB65" s="58">
        <v>5943</v>
      </c>
    </row>
    <row r="66" spans="2:28" x14ac:dyDescent="0.2">
      <c r="B66" s="61" t="s">
        <v>278</v>
      </c>
      <c r="C66" s="58">
        <v>3144.922677</v>
      </c>
      <c r="D66" s="58">
        <v>3091.747644</v>
      </c>
      <c r="E66" s="58">
        <v>3509.2443790000002</v>
      </c>
      <c r="F66" s="58">
        <v>3984.8291960000001</v>
      </c>
      <c r="G66" s="58">
        <v>4212.5561260000004</v>
      </c>
      <c r="H66" s="58">
        <v>4396.166948</v>
      </c>
      <c r="I66" s="58">
        <v>4953.7929999999997</v>
      </c>
      <c r="J66" s="58">
        <v>6808.3069999999998</v>
      </c>
      <c r="K66" s="58">
        <v>7104.152</v>
      </c>
      <c r="L66" s="58">
        <v>8426.2000000000007</v>
      </c>
      <c r="M66" s="58">
        <v>8514.2000000000007</v>
      </c>
      <c r="N66" s="58">
        <v>8120.8</v>
      </c>
      <c r="O66" s="58">
        <v>8715.9</v>
      </c>
      <c r="P66" s="58">
        <v>9151.7440000000006</v>
      </c>
      <c r="Q66" s="58">
        <v>11397.8</v>
      </c>
      <c r="R66" s="58">
        <v>15642</v>
      </c>
      <c r="S66" s="58">
        <v>13666.162494</v>
      </c>
      <c r="T66" s="58">
        <v>15089.910567999999</v>
      </c>
      <c r="U66" s="58">
        <v>15587.264217</v>
      </c>
      <c r="V66" s="58">
        <v>22676.008999999998</v>
      </c>
      <c r="W66" s="58">
        <v>23617.399000000001</v>
      </c>
      <c r="X66" s="58">
        <v>30724.989097000001</v>
      </c>
      <c r="Y66" s="58">
        <v>38340.618999999999</v>
      </c>
      <c r="Z66" s="58">
        <v>29652.433000000001</v>
      </c>
      <c r="AA66" s="58">
        <v>33306.305999999997</v>
      </c>
      <c r="AB66" s="58">
        <v>37321.851000000002</v>
      </c>
    </row>
    <row r="67" spans="2:28" x14ac:dyDescent="0.2">
      <c r="B67" s="61" t="s">
        <v>279</v>
      </c>
      <c r="C67" s="58">
        <v>112722.66188499999</v>
      </c>
      <c r="D67" s="58">
        <v>136039.20740000001</v>
      </c>
      <c r="E67" s="58">
        <v>127150.08780199999</v>
      </c>
      <c r="F67" s="58">
        <v>141525.888821</v>
      </c>
      <c r="G67" s="58">
        <v>173034.33840000001</v>
      </c>
      <c r="H67" s="58">
        <v>133295.51723100001</v>
      </c>
      <c r="I67" s="58">
        <v>188186.095038</v>
      </c>
      <c r="J67" s="58">
        <v>232449.68299999999</v>
      </c>
      <c r="K67" s="58">
        <v>193801</v>
      </c>
      <c r="L67" s="58">
        <v>211030.94399999999</v>
      </c>
      <c r="M67" s="58">
        <v>220301.58181100001</v>
      </c>
      <c r="N67" s="58">
        <v>223218.8</v>
      </c>
      <c r="O67" s="58">
        <v>305260.55925200001</v>
      </c>
      <c r="P67" s="58">
        <v>351453.11222200003</v>
      </c>
      <c r="Q67" s="58">
        <v>364555.32481199998</v>
      </c>
      <c r="R67" s="58">
        <v>398226.93017599999</v>
      </c>
      <c r="S67" s="58">
        <v>351315.96995300002</v>
      </c>
      <c r="T67" s="58">
        <v>336213.56128600001</v>
      </c>
      <c r="U67" s="58">
        <v>412164.88400000002</v>
      </c>
      <c r="V67" s="58">
        <v>443047.63785399997</v>
      </c>
      <c r="W67" s="58">
        <v>409895.01196500001</v>
      </c>
      <c r="X67" s="58">
        <v>485959</v>
      </c>
      <c r="Y67" s="58">
        <v>451937</v>
      </c>
      <c r="Z67" s="58">
        <v>449650</v>
      </c>
      <c r="AA67" s="58">
        <v>544568</v>
      </c>
      <c r="AB67" s="58">
        <v>527584.13517000002</v>
      </c>
    </row>
    <row r="68" spans="2:28" x14ac:dyDescent="0.2">
      <c r="B68" s="61" t="s">
        <v>280</v>
      </c>
      <c r="C68" s="58">
        <v>65503.201758000003</v>
      </c>
      <c r="D68" s="58">
        <v>92986.739444999999</v>
      </c>
      <c r="E68" s="58">
        <v>77838.222662</v>
      </c>
      <c r="F68" s="58">
        <v>74637.899999999994</v>
      </c>
      <c r="G68" s="58">
        <v>84829.953999999998</v>
      </c>
      <c r="H68" s="58">
        <v>84646.121929999994</v>
      </c>
      <c r="I68" s="58">
        <v>93880</v>
      </c>
      <c r="J68" s="58">
        <v>101109</v>
      </c>
      <c r="K68" s="58">
        <v>114249</v>
      </c>
      <c r="L68" s="58">
        <v>135455.35</v>
      </c>
      <c r="M68" s="58">
        <v>159374.70000000001</v>
      </c>
      <c r="N68" s="58">
        <v>144723.24</v>
      </c>
      <c r="O68" s="58">
        <v>148351.2775</v>
      </c>
      <c r="P68" s="58">
        <v>176947.18100000001</v>
      </c>
      <c r="Q68" s="58">
        <v>169816.09765499999</v>
      </c>
      <c r="R68" s="58">
        <v>200905.7</v>
      </c>
      <c r="S68" s="58">
        <v>182303.79</v>
      </c>
      <c r="T68" s="58">
        <v>182787</v>
      </c>
      <c r="U68" s="58">
        <v>191317</v>
      </c>
      <c r="V68" s="58">
        <v>169428.36899799999</v>
      </c>
      <c r="W68" s="58">
        <v>208726.15085000001</v>
      </c>
      <c r="X68" s="58">
        <v>250373</v>
      </c>
      <c r="Y68" s="58">
        <v>235361</v>
      </c>
      <c r="Z68" s="58">
        <v>266638</v>
      </c>
      <c r="AA68" s="58">
        <v>219971</v>
      </c>
      <c r="AB68" s="58">
        <v>173601</v>
      </c>
    </row>
    <row r="69" spans="2:28" x14ac:dyDescent="0.2">
      <c r="B69" s="61" t="s">
        <v>281</v>
      </c>
      <c r="C69" s="58">
        <v>450</v>
      </c>
      <c r="D69" s="58">
        <v>150</v>
      </c>
      <c r="E69" s="58">
        <v>80</v>
      </c>
      <c r="F69" s="58">
        <v>50</v>
      </c>
      <c r="G69" s="58">
        <v>50</v>
      </c>
      <c r="H69" s="58">
        <v>0</v>
      </c>
      <c r="I69" s="58">
        <v>50</v>
      </c>
      <c r="J69" s="58">
        <v>56.5</v>
      </c>
      <c r="K69" s="58">
        <v>0</v>
      </c>
      <c r="L69" s="58">
        <v>60.7</v>
      </c>
      <c r="M69" s="58">
        <v>121</v>
      </c>
      <c r="N69" s="58">
        <v>124.8</v>
      </c>
      <c r="O69" s="58">
        <v>128.54400000000001</v>
      </c>
      <c r="P69" s="58">
        <v>132.4</v>
      </c>
      <c r="Q69" s="58">
        <v>121</v>
      </c>
      <c r="R69" s="58">
        <v>124.63</v>
      </c>
      <c r="S69" s="58">
        <v>124.548</v>
      </c>
      <c r="T69" s="58">
        <v>118.321</v>
      </c>
      <c r="U69" s="58">
        <v>121.871</v>
      </c>
      <c r="V69" s="58">
        <v>121.871</v>
      </c>
      <c r="W69" s="58">
        <v>300</v>
      </c>
      <c r="X69" s="58">
        <v>700</v>
      </c>
      <c r="Y69" s="58">
        <v>700</v>
      </c>
      <c r="Z69" s="58">
        <v>0</v>
      </c>
      <c r="AA69" s="58">
        <v>0</v>
      </c>
      <c r="AB69" s="58">
        <v>0</v>
      </c>
    </row>
    <row r="70" spans="2:28" x14ac:dyDescent="0.2">
      <c r="B70" s="61" t="s">
        <v>162</v>
      </c>
      <c r="C70" s="58">
        <v>452994.13340400002</v>
      </c>
      <c r="D70" s="58">
        <v>1023549.234365</v>
      </c>
      <c r="E70" s="58">
        <v>771747.53892900003</v>
      </c>
      <c r="F70" s="58">
        <v>332975.37061099999</v>
      </c>
      <c r="G70" s="58">
        <v>258474.935837</v>
      </c>
      <c r="H70" s="58">
        <v>175439.193742</v>
      </c>
      <c r="I70" s="58">
        <v>315232.33704999997</v>
      </c>
      <c r="J70" s="58">
        <v>326622.69705100002</v>
      </c>
      <c r="K70" s="58">
        <v>518661.42943800002</v>
      </c>
      <c r="L70" s="58">
        <v>1695907.7502900001</v>
      </c>
      <c r="M70" s="58">
        <v>1879900.9296019999</v>
      </c>
      <c r="N70" s="58">
        <v>1734979.305039</v>
      </c>
      <c r="O70" s="58">
        <v>2441045.7541899998</v>
      </c>
      <c r="P70" s="58">
        <v>837385.92819999997</v>
      </c>
      <c r="Q70" s="58">
        <v>884214.58845699998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8">
        <v>0</v>
      </c>
      <c r="AA70" s="58">
        <v>0</v>
      </c>
      <c r="AB70" s="58">
        <v>0</v>
      </c>
    </row>
    <row r="71" spans="2:28" x14ac:dyDescent="0.2">
      <c r="B71" s="61" t="s">
        <v>282</v>
      </c>
      <c r="C71" s="58">
        <v>64530.7</v>
      </c>
      <c r="D71" s="58">
        <v>72391.959438000005</v>
      </c>
      <c r="E71" s="58">
        <v>53000</v>
      </c>
      <c r="F71" s="58">
        <v>85875</v>
      </c>
      <c r="G71" s="58">
        <v>53000</v>
      </c>
      <c r="H71" s="58">
        <v>82400</v>
      </c>
      <c r="I71" s="58">
        <v>60000</v>
      </c>
      <c r="J71" s="58">
        <v>80000</v>
      </c>
      <c r="K71" s="58">
        <v>90444</v>
      </c>
      <c r="L71" s="58">
        <v>155000</v>
      </c>
      <c r="M71" s="58">
        <v>161536.54432099999</v>
      </c>
      <c r="N71" s="58">
        <v>197436.052631</v>
      </c>
      <c r="O71" s="58">
        <v>276528.64069700002</v>
      </c>
      <c r="P71" s="58">
        <v>234184.499916</v>
      </c>
      <c r="Q71" s="58">
        <v>199605</v>
      </c>
      <c r="R71" s="58">
        <v>204841.77</v>
      </c>
      <c r="S71" s="58">
        <v>275000</v>
      </c>
      <c r="T71" s="58">
        <v>457000</v>
      </c>
      <c r="U71" s="58">
        <v>298000</v>
      </c>
      <c r="V71" s="58">
        <v>306940</v>
      </c>
      <c r="W71" s="58">
        <v>337206</v>
      </c>
      <c r="X71" s="58">
        <v>313614.43283599999</v>
      </c>
      <c r="Y71" s="58">
        <v>359097.94586400001</v>
      </c>
      <c r="Z71" s="58">
        <v>374539.15753600001</v>
      </c>
      <c r="AA71" s="58">
        <v>470243.90161900001</v>
      </c>
      <c r="AB71" s="58">
        <v>498459</v>
      </c>
    </row>
    <row r="72" spans="2:28" x14ac:dyDescent="0.2">
      <c r="B72" s="61" t="s">
        <v>164</v>
      </c>
      <c r="C72" s="58">
        <v>1210.64796</v>
      </c>
      <c r="D72" s="58">
        <v>1579.4631199999999</v>
      </c>
      <c r="E72" s="58">
        <v>1603.9855970000001</v>
      </c>
      <c r="F72" s="58">
        <v>1673.8776499999999</v>
      </c>
      <c r="G72" s="58">
        <v>1471.973919</v>
      </c>
      <c r="H72" s="58">
        <v>1513.8830680000001</v>
      </c>
      <c r="I72" s="58">
        <v>1636.4957440000001</v>
      </c>
      <c r="J72" s="58">
        <v>1710.138052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  <c r="AB72" s="58">
        <v>0</v>
      </c>
    </row>
    <row r="73" spans="2:28" x14ac:dyDescent="0.2">
      <c r="B73" s="61" t="s">
        <v>283</v>
      </c>
      <c r="C73" s="58">
        <v>576110.01800000004</v>
      </c>
      <c r="D73" s="58">
        <v>770963.28361799999</v>
      </c>
      <c r="E73" s="58">
        <v>689223.755672</v>
      </c>
      <c r="F73" s="58">
        <v>591775.59600000002</v>
      </c>
      <c r="G73" s="58">
        <v>1001434.219173</v>
      </c>
      <c r="H73" s="58">
        <v>969294.62</v>
      </c>
      <c r="I73" s="58">
        <v>1419875.5019960001</v>
      </c>
      <c r="J73" s="58">
        <v>1651624.221569</v>
      </c>
      <c r="K73" s="58">
        <v>157800</v>
      </c>
      <c r="L73" s="58">
        <v>585451.12512500002</v>
      </c>
      <c r="M73" s="58">
        <v>1227450</v>
      </c>
      <c r="N73" s="58">
        <v>1291417.6674220001</v>
      </c>
      <c r="O73" s="58">
        <v>999400</v>
      </c>
      <c r="P73" s="58">
        <v>1123606.5173899999</v>
      </c>
      <c r="Q73" s="58">
        <v>2422000</v>
      </c>
      <c r="R73" s="58">
        <v>1284400</v>
      </c>
      <c r="S73" s="58">
        <v>1343399.9998240001</v>
      </c>
      <c r="T73" s="58">
        <v>1555383.406491</v>
      </c>
      <c r="U73" s="58">
        <v>1555144.47</v>
      </c>
      <c r="V73" s="58">
        <v>1646200.2320000001</v>
      </c>
      <c r="W73" s="58">
        <v>2263852.889</v>
      </c>
      <c r="X73" s="58">
        <v>2311808.3158800001</v>
      </c>
      <c r="Y73" s="58">
        <v>2338024.8149999999</v>
      </c>
      <c r="Z73" s="58">
        <v>2948326.7859999998</v>
      </c>
      <c r="AA73" s="58">
        <v>2889103.7050000001</v>
      </c>
      <c r="AB73" s="58">
        <v>3119350.2880000002</v>
      </c>
    </row>
    <row r="74" spans="2:28" x14ac:dyDescent="0.2">
      <c r="B74" s="61" t="s">
        <v>284</v>
      </c>
      <c r="C74" s="58">
        <v>150000</v>
      </c>
      <c r="D74" s="58">
        <v>153750.39999999999</v>
      </c>
      <c r="E74" s="58">
        <v>160000</v>
      </c>
      <c r="F74" s="58">
        <v>169600.00393400001</v>
      </c>
      <c r="G74" s="58">
        <v>191351.52</v>
      </c>
      <c r="H74" s="58">
        <v>218025.58</v>
      </c>
      <c r="I74" s="58">
        <v>249000</v>
      </c>
      <c r="J74" s="58">
        <v>336700.87</v>
      </c>
      <c r="K74" s="58">
        <v>324585.40045000002</v>
      </c>
      <c r="L74" s="58">
        <v>558488.26440900005</v>
      </c>
      <c r="M74" s="58">
        <v>579019.79498500004</v>
      </c>
      <c r="N74" s="58">
        <v>632822.78883500001</v>
      </c>
      <c r="O74" s="58">
        <v>642822.78883500001</v>
      </c>
      <c r="P74" s="58">
        <v>875917</v>
      </c>
      <c r="Q74" s="58">
        <v>1097169.3500000001</v>
      </c>
      <c r="R74" s="58">
        <v>1336312.288193</v>
      </c>
      <c r="S74" s="58">
        <v>1422358.9094990001</v>
      </c>
      <c r="T74" s="58">
        <v>1428634.4521900001</v>
      </c>
      <c r="U74" s="58">
        <v>1235538</v>
      </c>
      <c r="V74" s="58">
        <v>1290105.086223</v>
      </c>
      <c r="W74" s="58">
        <v>1708273.680708</v>
      </c>
      <c r="X74" s="58">
        <v>1573460.678079</v>
      </c>
      <c r="Y74" s="58">
        <v>994888.35601400002</v>
      </c>
      <c r="Z74" s="58">
        <v>1084831.4485559999</v>
      </c>
      <c r="AA74" s="58">
        <v>1203330.1961960001</v>
      </c>
      <c r="AB74" s="58">
        <v>2349287.864112</v>
      </c>
    </row>
    <row r="75" spans="2:28" x14ac:dyDescent="0.2">
      <c r="B75" s="61" t="s">
        <v>167</v>
      </c>
      <c r="C75" s="58">
        <v>5430.6966359999997</v>
      </c>
      <c r="D75" s="58">
        <v>6081.2463019999996</v>
      </c>
      <c r="E75" s="58">
        <v>5842.9502119999997</v>
      </c>
      <c r="F75" s="58">
        <v>3978.0560679999999</v>
      </c>
      <c r="G75" s="58">
        <v>4917.7</v>
      </c>
      <c r="H75" s="58">
        <v>5904.7</v>
      </c>
      <c r="I75" s="58">
        <v>6708.0568290000001</v>
      </c>
      <c r="J75" s="58">
        <v>7454.2780000000002</v>
      </c>
      <c r="K75" s="58">
        <v>8849</v>
      </c>
      <c r="L75" s="58">
        <v>9270</v>
      </c>
      <c r="M75" s="58">
        <v>19201.582999999999</v>
      </c>
      <c r="N75" s="58">
        <v>17549.2</v>
      </c>
      <c r="O75" s="58">
        <v>18790.599999999999</v>
      </c>
      <c r="P75" s="58">
        <v>16812.400000000001</v>
      </c>
      <c r="Q75" s="58">
        <v>19775.7</v>
      </c>
      <c r="R75" s="58">
        <v>22574.71</v>
      </c>
      <c r="S75" s="58">
        <v>25357.200799999999</v>
      </c>
      <c r="T75" s="58">
        <v>28511.363583999999</v>
      </c>
      <c r="U75" s="58">
        <v>28473.958850999999</v>
      </c>
      <c r="V75" s="58">
        <v>29339.729923999999</v>
      </c>
      <c r="W75" s="58">
        <v>0</v>
      </c>
      <c r="X75" s="58">
        <v>0</v>
      </c>
      <c r="Y75" s="58">
        <v>0</v>
      </c>
      <c r="Z75" s="58">
        <v>0</v>
      </c>
      <c r="AA75" s="58">
        <v>0</v>
      </c>
      <c r="AB75" s="58">
        <v>0</v>
      </c>
    </row>
    <row r="76" spans="2:28" x14ac:dyDescent="0.2">
      <c r="B76" s="61" t="s">
        <v>285</v>
      </c>
      <c r="C76" s="58">
        <v>3838.0669720000001</v>
      </c>
      <c r="D76" s="58">
        <v>6011.7621170000002</v>
      </c>
      <c r="E76" s="58">
        <v>8098.4770500000004</v>
      </c>
      <c r="F76" s="58">
        <v>6587.86</v>
      </c>
      <c r="G76" s="58">
        <v>6391.2</v>
      </c>
      <c r="H76" s="58">
        <v>7934.8</v>
      </c>
      <c r="I76" s="58">
        <v>9078.8776199999993</v>
      </c>
      <c r="J76" s="58">
        <v>13158</v>
      </c>
      <c r="K76" s="58">
        <v>14260</v>
      </c>
      <c r="L76" s="58">
        <v>15355.4</v>
      </c>
      <c r="M76" s="58">
        <v>17003.599999999999</v>
      </c>
      <c r="N76" s="58">
        <v>16483.8</v>
      </c>
      <c r="O76" s="58">
        <v>17337.525000000001</v>
      </c>
      <c r="P76" s="58">
        <v>17487.400000000001</v>
      </c>
      <c r="Q76" s="58">
        <v>27178.812000000002</v>
      </c>
      <c r="R76" s="58">
        <v>23600.848999999998</v>
      </c>
      <c r="S76" s="58">
        <v>17577.013279999999</v>
      </c>
      <c r="T76" s="58">
        <v>20317.309000000001</v>
      </c>
      <c r="U76" s="58">
        <v>23961.291000000001</v>
      </c>
      <c r="V76" s="58">
        <v>28015.328300000001</v>
      </c>
      <c r="W76" s="58">
        <v>31339.868170999998</v>
      </c>
      <c r="X76" s="58">
        <v>37700.938000000002</v>
      </c>
      <c r="Y76" s="58">
        <v>34610.226602000002</v>
      </c>
      <c r="Z76" s="58">
        <v>40194.783003999997</v>
      </c>
      <c r="AA76" s="58">
        <v>41656.388981999997</v>
      </c>
      <c r="AB76" s="58">
        <v>43768.1</v>
      </c>
    </row>
    <row r="77" spans="2:28" x14ac:dyDescent="0.2">
      <c r="B77" s="61" t="s">
        <v>286</v>
      </c>
      <c r="C77" s="58">
        <v>3122.769808</v>
      </c>
      <c r="D77" s="58">
        <v>3933.064034</v>
      </c>
      <c r="E77" s="58">
        <v>3849.0079999999998</v>
      </c>
      <c r="F77" s="58">
        <v>4344.7268919999997</v>
      </c>
      <c r="G77" s="58">
        <v>4847.6056369999997</v>
      </c>
      <c r="H77" s="58">
        <v>6620.1054160000003</v>
      </c>
      <c r="I77" s="58">
        <v>11975.118856999999</v>
      </c>
      <c r="J77" s="58">
        <v>11111.91913</v>
      </c>
      <c r="K77" s="58">
        <v>13063.495992</v>
      </c>
      <c r="L77" s="58">
        <v>11482.196443999999</v>
      </c>
      <c r="M77" s="58">
        <v>13742.976955</v>
      </c>
      <c r="N77" s="58">
        <v>16155.42</v>
      </c>
      <c r="O77" s="58">
        <v>17549.313999999998</v>
      </c>
      <c r="P77" s="58">
        <v>16089.4</v>
      </c>
      <c r="Q77" s="58">
        <v>13086.281999999999</v>
      </c>
      <c r="R77" s="58">
        <v>12329.430926999999</v>
      </c>
      <c r="S77" s="58">
        <v>12202.148687000001</v>
      </c>
      <c r="T77" s="58">
        <v>15545.672017000001</v>
      </c>
      <c r="U77" s="58">
        <v>17052.045999999998</v>
      </c>
      <c r="V77" s="58">
        <v>17295.277302999999</v>
      </c>
      <c r="W77" s="58">
        <v>23583.810075000001</v>
      </c>
      <c r="X77" s="58">
        <v>24498.607</v>
      </c>
      <c r="Y77" s="58">
        <v>23789.926417999999</v>
      </c>
      <c r="Z77" s="58">
        <v>29656.653672</v>
      </c>
      <c r="AA77" s="58">
        <v>30646.39284</v>
      </c>
      <c r="AB77" s="58">
        <v>33480.400000000001</v>
      </c>
    </row>
    <row r="78" spans="2:28" x14ac:dyDescent="0.2">
      <c r="B78" s="61" t="s">
        <v>170</v>
      </c>
      <c r="C78" s="58">
        <v>16662</v>
      </c>
      <c r="D78" s="58">
        <v>18967.037</v>
      </c>
      <c r="E78" s="58">
        <v>12685.058999999999</v>
      </c>
      <c r="F78" s="58">
        <v>10345.807000000001</v>
      </c>
      <c r="G78" s="58">
        <v>10000</v>
      </c>
      <c r="H78" s="58">
        <v>10450</v>
      </c>
      <c r="I78" s="58">
        <v>8000</v>
      </c>
      <c r="J78" s="58">
        <v>8320</v>
      </c>
      <c r="K78" s="58">
        <v>7611.2</v>
      </c>
      <c r="L78" s="58">
        <v>8955.6479999999992</v>
      </c>
      <c r="M78" s="58">
        <v>9313.8739999999998</v>
      </c>
      <c r="N78" s="58">
        <v>9209.5589999999993</v>
      </c>
      <c r="O78" s="58">
        <v>9485.8459999999995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  <c r="Z78" s="58">
        <v>0</v>
      </c>
      <c r="AA78" s="58">
        <v>0</v>
      </c>
      <c r="AB78" s="58">
        <v>0</v>
      </c>
    </row>
    <row r="79" spans="2:28" x14ac:dyDescent="0.2">
      <c r="B79" s="61" t="s">
        <v>287</v>
      </c>
      <c r="C79" s="58">
        <v>1226.718044</v>
      </c>
      <c r="D79" s="58">
        <v>1282.9910400000001</v>
      </c>
      <c r="E79" s="58">
        <v>1846.848403</v>
      </c>
      <c r="F79" s="58">
        <v>1285.2482070000001</v>
      </c>
      <c r="G79" s="58">
        <v>1927.4981330000001</v>
      </c>
      <c r="H79" s="58">
        <v>1999.4868240000001</v>
      </c>
      <c r="I79" s="58">
        <v>2406.6736930000002</v>
      </c>
      <c r="J79" s="58">
        <v>5286.012009</v>
      </c>
      <c r="K79" s="58">
        <v>7264</v>
      </c>
      <c r="L79" s="58">
        <v>6392.58</v>
      </c>
      <c r="M79" s="58">
        <v>6727.4301999999998</v>
      </c>
      <c r="N79" s="58">
        <v>5362.9316959999996</v>
      </c>
      <c r="O79" s="58">
        <v>4793</v>
      </c>
      <c r="P79" s="58">
        <v>4792</v>
      </c>
      <c r="Q79" s="58">
        <v>4298</v>
      </c>
      <c r="R79" s="58">
        <v>4138.2</v>
      </c>
      <c r="S79" s="58">
        <v>3921.1795120000002</v>
      </c>
      <c r="T79" s="58">
        <v>1354.5147999999999</v>
      </c>
      <c r="U79" s="58">
        <v>2122.0644539999998</v>
      </c>
      <c r="V79" s="58">
        <v>2198.0650000000001</v>
      </c>
      <c r="W79" s="58">
        <v>1251.326026</v>
      </c>
      <c r="X79" s="58">
        <v>2497.0850009999999</v>
      </c>
      <c r="Y79" s="58">
        <v>1599.5029999999999</v>
      </c>
      <c r="Z79" s="58">
        <v>1005.587493</v>
      </c>
      <c r="AA79" s="58">
        <v>624</v>
      </c>
      <c r="AB79" s="58">
        <v>619</v>
      </c>
    </row>
    <row r="80" spans="2:28" x14ac:dyDescent="0.2">
      <c r="B80" s="61" t="s">
        <v>172</v>
      </c>
      <c r="C80" s="58">
        <v>2349.5622149999999</v>
      </c>
      <c r="D80" s="58">
        <v>2363.6797539999998</v>
      </c>
      <c r="E80" s="58">
        <v>11301.396000999999</v>
      </c>
      <c r="F80" s="58">
        <v>12064.665956999999</v>
      </c>
      <c r="G80" s="58">
        <v>10910.071807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  <c r="Z80" s="58">
        <v>0</v>
      </c>
      <c r="AA80" s="58">
        <v>0</v>
      </c>
      <c r="AB80" s="58">
        <v>0</v>
      </c>
    </row>
    <row r="81" spans="2:28" x14ac:dyDescent="0.2">
      <c r="B81" s="61" t="s">
        <v>288</v>
      </c>
      <c r="C81" s="58">
        <v>155070.96599999999</v>
      </c>
      <c r="D81" s="58">
        <v>196430.63500000001</v>
      </c>
      <c r="E81" s="58">
        <v>201272.715</v>
      </c>
      <c r="F81" s="58">
        <v>220915.72099999999</v>
      </c>
      <c r="G81" s="58">
        <v>254556.48800000001</v>
      </c>
      <c r="H81" s="58">
        <v>269407.05298899999</v>
      </c>
      <c r="I81" s="58">
        <v>299228.46600000001</v>
      </c>
      <c r="J81" s="58">
        <v>342632</v>
      </c>
      <c r="K81" s="58">
        <v>375004</v>
      </c>
      <c r="L81" s="58">
        <v>463422.68</v>
      </c>
      <c r="M81" s="58">
        <v>502684.69500000001</v>
      </c>
      <c r="N81" s="58">
        <v>516596.72600000002</v>
      </c>
      <c r="O81" s="58">
        <v>530909.80200000003</v>
      </c>
      <c r="P81" s="58">
        <v>543281</v>
      </c>
      <c r="Q81" s="58">
        <v>625529</v>
      </c>
      <c r="R81" s="58">
        <v>641755</v>
      </c>
      <c r="S81" s="58">
        <v>693094.83057200001</v>
      </c>
      <c r="T81" s="58">
        <v>830206</v>
      </c>
      <c r="U81" s="58">
        <v>814853</v>
      </c>
      <c r="V81" s="58">
        <v>972829.72</v>
      </c>
      <c r="W81" s="58">
        <v>935227.58852200001</v>
      </c>
      <c r="X81" s="58">
        <v>1050940</v>
      </c>
      <c r="Y81" s="58">
        <v>1086444</v>
      </c>
      <c r="Z81" s="58">
        <v>1322509</v>
      </c>
      <c r="AA81" s="58">
        <v>1442462</v>
      </c>
      <c r="AB81" s="58">
        <v>1660618</v>
      </c>
    </row>
    <row r="82" spans="2:28" x14ac:dyDescent="0.2">
      <c r="B82" s="61" t="s">
        <v>289</v>
      </c>
      <c r="C82" s="58">
        <v>165629.72</v>
      </c>
      <c r="D82" s="58">
        <v>193283.9</v>
      </c>
      <c r="E82" s="58">
        <v>198163</v>
      </c>
      <c r="F82" s="58">
        <v>218412.699999</v>
      </c>
      <c r="G82" s="58">
        <v>263372.53999999998</v>
      </c>
      <c r="H82" s="58">
        <v>275673</v>
      </c>
      <c r="I82" s="58">
        <v>307023</v>
      </c>
      <c r="J82" s="58">
        <v>353574</v>
      </c>
      <c r="K82" s="58">
        <v>404663</v>
      </c>
      <c r="L82" s="58">
        <v>503934</v>
      </c>
      <c r="M82" s="58">
        <v>501373</v>
      </c>
      <c r="N82" s="58">
        <v>515027.19</v>
      </c>
      <c r="O82" s="58">
        <v>517681.923992</v>
      </c>
      <c r="P82" s="58">
        <v>602578.30000000005</v>
      </c>
      <c r="Q82" s="58">
        <v>620342</v>
      </c>
      <c r="R82" s="58">
        <v>751354</v>
      </c>
      <c r="S82" s="58">
        <v>780816.39639400004</v>
      </c>
      <c r="T82" s="58">
        <v>786539</v>
      </c>
      <c r="U82" s="58">
        <v>813299.13424599997</v>
      </c>
      <c r="V82" s="58">
        <v>903257</v>
      </c>
      <c r="W82" s="58">
        <v>994164.68348999997</v>
      </c>
      <c r="X82" s="58">
        <v>1289803</v>
      </c>
      <c r="Y82" s="58">
        <v>1296926</v>
      </c>
      <c r="Z82" s="58">
        <v>1370814</v>
      </c>
      <c r="AA82" s="58">
        <v>1355228</v>
      </c>
      <c r="AB82" s="58">
        <v>1542617</v>
      </c>
    </row>
    <row r="83" spans="2:28" x14ac:dyDescent="0.2">
      <c r="B83" s="61" t="s">
        <v>290</v>
      </c>
      <c r="C83" s="58">
        <v>16955.580000000002</v>
      </c>
      <c r="D83" s="58">
        <v>21159.413348999999</v>
      </c>
      <c r="E83" s="58">
        <v>17400</v>
      </c>
      <c r="F83" s="58">
        <v>8990.9940040000001</v>
      </c>
      <c r="G83" s="58">
        <v>15021</v>
      </c>
      <c r="H83" s="58">
        <v>25000</v>
      </c>
      <c r="I83" s="58">
        <v>23250</v>
      </c>
      <c r="J83" s="58">
        <v>19986.25</v>
      </c>
      <c r="K83" s="58">
        <v>34705.699999999997</v>
      </c>
      <c r="L83" s="58">
        <v>32200</v>
      </c>
      <c r="M83" s="58">
        <v>33008</v>
      </c>
      <c r="N83" s="58">
        <v>34000</v>
      </c>
      <c r="O83" s="58">
        <v>35000</v>
      </c>
      <c r="P83" s="58">
        <v>38240</v>
      </c>
      <c r="Q83" s="58">
        <v>40300.54</v>
      </c>
      <c r="R83" s="58">
        <v>43391.815999999999</v>
      </c>
      <c r="S83" s="58">
        <v>43715.262999999999</v>
      </c>
      <c r="T83" s="58">
        <v>44874.49</v>
      </c>
      <c r="U83" s="58">
        <v>47186.294000000002</v>
      </c>
      <c r="V83" s="58">
        <v>60575.761515999999</v>
      </c>
      <c r="W83" s="58">
        <v>52675.999499999998</v>
      </c>
      <c r="X83" s="58">
        <v>107969.79150000001</v>
      </c>
      <c r="Y83" s="58">
        <v>54558.463718999999</v>
      </c>
      <c r="Z83" s="58">
        <v>56558.778860999999</v>
      </c>
      <c r="AA83" s="58">
        <v>101134</v>
      </c>
      <c r="AB83" s="58">
        <v>121360.88</v>
      </c>
    </row>
    <row r="84" spans="2:28" x14ac:dyDescent="0.2">
      <c r="B84" s="61" t="s">
        <v>291</v>
      </c>
      <c r="C84" s="58">
        <v>11908</v>
      </c>
      <c r="D84" s="58">
        <v>13088.9</v>
      </c>
      <c r="E84" s="58">
        <v>13815.331</v>
      </c>
      <c r="F84" s="58">
        <v>14858.02</v>
      </c>
      <c r="G84" s="58">
        <v>15672.3</v>
      </c>
      <c r="H84" s="58">
        <v>16845.185000000001</v>
      </c>
      <c r="I84" s="58">
        <v>17510.849999999999</v>
      </c>
      <c r="J84" s="58">
        <v>18481.827000000001</v>
      </c>
      <c r="K84" s="58">
        <v>19493.084999999999</v>
      </c>
      <c r="L84" s="58">
        <v>20855.101999999999</v>
      </c>
      <c r="M84" s="58">
        <v>21899.736000000001</v>
      </c>
      <c r="N84" s="58">
        <v>21210.564999999999</v>
      </c>
      <c r="O84" s="58">
        <v>22112.311000000002</v>
      </c>
      <c r="P84" s="58">
        <v>23129.092000000001</v>
      </c>
      <c r="Q84" s="58">
        <v>23191.666808000002</v>
      </c>
      <c r="R84" s="58">
        <v>22708.371999999999</v>
      </c>
      <c r="S84" s="58">
        <v>23996.933000000001</v>
      </c>
      <c r="T84" s="58">
        <v>22491.266</v>
      </c>
      <c r="U84" s="58">
        <v>26085.205000000002</v>
      </c>
      <c r="V84" s="58">
        <v>27035.575000000001</v>
      </c>
      <c r="W84" s="58">
        <v>26185.394</v>
      </c>
      <c r="X84" s="58">
        <v>27719.927</v>
      </c>
      <c r="Y84" s="58">
        <v>27355.207999999999</v>
      </c>
      <c r="Z84" s="58">
        <v>31182.973999999998</v>
      </c>
      <c r="AA84" s="58">
        <v>33965.644</v>
      </c>
      <c r="AB84" s="58">
        <v>37538.451000000001</v>
      </c>
    </row>
    <row r="85" spans="2:28" x14ac:dyDescent="0.2">
      <c r="B85" s="61" t="s">
        <v>292</v>
      </c>
      <c r="C85" s="58">
        <v>31875</v>
      </c>
      <c r="D85" s="58">
        <v>35063</v>
      </c>
      <c r="E85" s="58">
        <v>89166.78</v>
      </c>
      <c r="F85" s="58">
        <v>36500</v>
      </c>
      <c r="G85" s="58">
        <v>124099.5</v>
      </c>
      <c r="H85" s="58">
        <v>60177.49</v>
      </c>
      <c r="I85" s="58">
        <v>85179</v>
      </c>
      <c r="J85" s="58">
        <v>180757</v>
      </c>
      <c r="K85" s="58">
        <v>420000</v>
      </c>
      <c r="L85" s="58">
        <v>173000</v>
      </c>
      <c r="M85" s="58">
        <v>148000</v>
      </c>
      <c r="N85" s="58">
        <v>120500</v>
      </c>
      <c r="O85" s="58">
        <v>52147</v>
      </c>
      <c r="P85" s="58">
        <v>37000</v>
      </c>
      <c r="Q85" s="58">
        <v>42253</v>
      </c>
      <c r="R85" s="58">
        <v>32893.027999999998</v>
      </c>
      <c r="S85" s="58">
        <v>22732.519</v>
      </c>
      <c r="T85" s="58">
        <v>8782.7999999999993</v>
      </c>
      <c r="U85" s="58">
        <v>95079.540999999997</v>
      </c>
      <c r="V85" s="58">
        <v>0</v>
      </c>
      <c r="W85" s="58">
        <v>25000</v>
      </c>
      <c r="X85" s="58">
        <v>0</v>
      </c>
      <c r="Y85" s="58">
        <v>138910.5</v>
      </c>
      <c r="Z85" s="58">
        <v>0</v>
      </c>
      <c r="AA85" s="58">
        <v>0</v>
      </c>
      <c r="AB85" s="58">
        <v>164000</v>
      </c>
    </row>
    <row r="86" spans="2:28" x14ac:dyDescent="0.2">
      <c r="B86" s="61" t="s">
        <v>293</v>
      </c>
      <c r="C86" s="58">
        <v>16000</v>
      </c>
      <c r="D86" s="58">
        <v>33000</v>
      </c>
      <c r="E86" s="58">
        <v>21300</v>
      </c>
      <c r="F86" s="58">
        <v>42820</v>
      </c>
      <c r="G86" s="58">
        <v>26878.457554000001</v>
      </c>
      <c r="H86" s="58">
        <v>24246.295101</v>
      </c>
      <c r="I86" s="58">
        <v>51501.524680000002</v>
      </c>
      <c r="J86" s="58">
        <v>51116</v>
      </c>
      <c r="K86" s="58">
        <v>120247.3</v>
      </c>
      <c r="L86" s="58">
        <v>64850.911349000002</v>
      </c>
      <c r="M86" s="58">
        <v>114999.963497</v>
      </c>
      <c r="N86" s="58">
        <v>134000</v>
      </c>
      <c r="O86" s="58">
        <v>183030.608866</v>
      </c>
      <c r="P86" s="58">
        <v>198509.535003</v>
      </c>
      <c r="Q86" s="58">
        <v>320186.52329799999</v>
      </c>
      <c r="R86" s="58">
        <v>326447.92077600001</v>
      </c>
      <c r="S86" s="58">
        <v>269242.11764100002</v>
      </c>
      <c r="T86" s="58">
        <v>309839.51271099999</v>
      </c>
      <c r="U86" s="58">
        <v>268986.76955099998</v>
      </c>
      <c r="V86" s="58">
        <v>182208.59193900001</v>
      </c>
      <c r="W86" s="58">
        <v>347064.49166599999</v>
      </c>
      <c r="X86" s="58">
        <v>382292.7</v>
      </c>
      <c r="Y86" s="58">
        <v>511494</v>
      </c>
      <c r="Z86" s="58">
        <v>451363</v>
      </c>
      <c r="AA86" s="58">
        <v>544959.03289799998</v>
      </c>
      <c r="AB86" s="58">
        <v>727000.04520000005</v>
      </c>
    </row>
    <row r="87" spans="2:28" x14ac:dyDescent="0.2">
      <c r="B87" s="61" t="s">
        <v>294</v>
      </c>
      <c r="C87" s="58">
        <v>0</v>
      </c>
      <c r="D87" s="58">
        <v>3500</v>
      </c>
      <c r="E87" s="58">
        <v>3200</v>
      </c>
      <c r="F87" s="58">
        <v>12300</v>
      </c>
      <c r="G87" s="58">
        <v>3344</v>
      </c>
      <c r="H87" s="58">
        <v>3377.665</v>
      </c>
      <c r="I87" s="58">
        <v>12564.8712</v>
      </c>
      <c r="J87" s="58">
        <v>27049.637125000001</v>
      </c>
      <c r="K87" s="58">
        <v>27514.451765000002</v>
      </c>
      <c r="L87" s="58">
        <v>16183</v>
      </c>
      <c r="M87" s="58">
        <v>14100</v>
      </c>
      <c r="N87" s="58">
        <v>14000</v>
      </c>
      <c r="O87" s="58">
        <v>12000</v>
      </c>
      <c r="P87" s="58">
        <v>16000</v>
      </c>
      <c r="Q87" s="58">
        <v>16000</v>
      </c>
      <c r="R87" s="58">
        <v>18000</v>
      </c>
      <c r="S87" s="58">
        <v>18900</v>
      </c>
      <c r="T87" s="58">
        <v>16600</v>
      </c>
      <c r="U87" s="58">
        <v>17065.3125</v>
      </c>
      <c r="V87" s="58">
        <v>17065.3125</v>
      </c>
      <c r="W87" s="58">
        <v>23000</v>
      </c>
      <c r="X87" s="58">
        <v>23632.411</v>
      </c>
      <c r="Y87" s="58">
        <v>24281.065190000001</v>
      </c>
      <c r="Z87" s="58">
        <v>25000</v>
      </c>
      <c r="AA87" s="58">
        <v>36365</v>
      </c>
      <c r="AB87" s="58">
        <v>35629</v>
      </c>
    </row>
    <row r="88" spans="2:28" x14ac:dyDescent="0.2">
      <c r="B88" s="61" t="s">
        <v>295</v>
      </c>
      <c r="C88" s="58">
        <v>5539.7309999999998</v>
      </c>
      <c r="D88" s="58">
        <v>5783.5609999999997</v>
      </c>
      <c r="E88" s="58">
        <v>6264.5</v>
      </c>
      <c r="F88" s="58">
        <v>6856.08</v>
      </c>
      <c r="G88" s="58">
        <v>21457.758000000002</v>
      </c>
      <c r="H88" s="58">
        <v>10343.290000000001</v>
      </c>
      <c r="I88" s="58">
        <v>11027.252</v>
      </c>
      <c r="J88" s="58">
        <v>11578.624</v>
      </c>
      <c r="K88" s="58">
        <v>10049.897999999999</v>
      </c>
      <c r="L88" s="58">
        <v>12516.585999999999</v>
      </c>
      <c r="M88" s="58">
        <v>14090.868</v>
      </c>
      <c r="N88" s="58">
        <v>13363.938</v>
      </c>
      <c r="O88" s="58">
        <v>14899.513000000001</v>
      </c>
      <c r="P88" s="58">
        <v>15695.999</v>
      </c>
      <c r="Q88" s="58">
        <v>15348.32488</v>
      </c>
      <c r="R88" s="58">
        <v>16513.069</v>
      </c>
      <c r="S88" s="58">
        <v>16790.03</v>
      </c>
      <c r="T88" s="58">
        <v>17416.137999999999</v>
      </c>
      <c r="U88" s="58">
        <v>18401.379000000001</v>
      </c>
      <c r="V88" s="58">
        <v>18690.86</v>
      </c>
      <c r="W88" s="58">
        <v>16223.058999999999</v>
      </c>
      <c r="X88" s="58">
        <v>16542.793000000001</v>
      </c>
      <c r="Y88" s="58">
        <v>16606.021000000001</v>
      </c>
      <c r="Z88" s="58">
        <v>32431.324000000001</v>
      </c>
      <c r="AA88" s="58">
        <v>35017.872000000003</v>
      </c>
      <c r="AB88" s="58">
        <v>21612.705000000002</v>
      </c>
    </row>
    <row r="89" spans="2:28" x14ac:dyDescent="0.2">
      <c r="B89" s="61" t="s">
        <v>296</v>
      </c>
      <c r="C89" s="58">
        <v>9536.9946930000006</v>
      </c>
      <c r="D89" s="58">
        <v>11014.920925</v>
      </c>
      <c r="E89" s="58">
        <v>12174.465204</v>
      </c>
      <c r="F89" s="58">
        <v>10938.042821999999</v>
      </c>
      <c r="G89" s="58">
        <v>12934.366</v>
      </c>
      <c r="H89" s="58">
        <v>12047.130983999999</v>
      </c>
      <c r="I89" s="58">
        <v>12540.2</v>
      </c>
      <c r="J89" s="58">
        <v>13089.897499999999</v>
      </c>
      <c r="K89" s="58">
        <v>12615.465469000001</v>
      </c>
      <c r="L89" s="58">
        <v>13890.4</v>
      </c>
      <c r="M89" s="58">
        <v>14576</v>
      </c>
      <c r="N89" s="58">
        <v>15013.36</v>
      </c>
      <c r="O89" s="58">
        <v>17311.544000000002</v>
      </c>
      <c r="P89" s="58">
        <v>14599.211541999999</v>
      </c>
      <c r="Q89" s="58">
        <v>17071.204000000002</v>
      </c>
      <c r="R89" s="58">
        <v>17541.558936000001</v>
      </c>
      <c r="S89" s="58">
        <v>15468.190787</v>
      </c>
      <c r="T89" s="58">
        <v>17217.553333</v>
      </c>
      <c r="U89" s="58">
        <v>17976.53</v>
      </c>
      <c r="V89" s="58">
        <v>19415.899000000001</v>
      </c>
      <c r="W89" s="58">
        <v>27212.377</v>
      </c>
      <c r="X89" s="58">
        <v>24796.812999999998</v>
      </c>
      <c r="Y89" s="58">
        <v>25871.541829999998</v>
      </c>
      <c r="Z89" s="58">
        <v>30732.833999999999</v>
      </c>
      <c r="AA89" s="58">
        <v>34439.101000000002</v>
      </c>
      <c r="AB89" s="58">
        <v>34516.814136000001</v>
      </c>
    </row>
    <row r="90" spans="2:28" x14ac:dyDescent="0.2">
      <c r="B90" s="61" t="s">
        <v>297</v>
      </c>
      <c r="C90" s="58">
        <v>0</v>
      </c>
      <c r="D90" s="58">
        <v>54000</v>
      </c>
      <c r="E90" s="58">
        <v>51036.5</v>
      </c>
      <c r="F90" s="58">
        <v>30900</v>
      </c>
      <c r="G90" s="58">
        <v>47713.2</v>
      </c>
      <c r="H90" s="58">
        <v>57962.97</v>
      </c>
      <c r="I90" s="58">
        <v>262623.05109899997</v>
      </c>
      <c r="J90" s="58">
        <v>205702.483243</v>
      </c>
      <c r="K90" s="58">
        <v>122763.76</v>
      </c>
      <c r="L90" s="58">
        <v>126945.44</v>
      </c>
      <c r="M90" s="58">
        <v>444022.436782</v>
      </c>
      <c r="N90" s="58">
        <v>234139.00039999999</v>
      </c>
      <c r="O90" s="58">
        <v>291356.57200300001</v>
      </c>
      <c r="P90" s="58">
        <v>311479.73661140999</v>
      </c>
      <c r="Q90" s="58">
        <v>322950.8</v>
      </c>
      <c r="R90" s="58">
        <v>345562.28349300002</v>
      </c>
      <c r="S90" s="58">
        <v>302677</v>
      </c>
      <c r="T90" s="58">
        <v>323935.51511899999</v>
      </c>
      <c r="U90" s="58">
        <v>264974</v>
      </c>
      <c r="V90" s="58">
        <v>304910.31977200002</v>
      </c>
      <c r="W90" s="58">
        <v>313778.17666599998</v>
      </c>
      <c r="X90" s="58">
        <v>0</v>
      </c>
      <c r="Y90" s="58">
        <v>0</v>
      </c>
      <c r="Z90" s="58">
        <v>0</v>
      </c>
      <c r="AA90" s="58">
        <v>352807.52256399998</v>
      </c>
      <c r="AB90" s="58">
        <v>375000</v>
      </c>
    </row>
    <row r="91" spans="2:28" x14ac:dyDescent="0.2">
      <c r="B91" s="61" t="s">
        <v>183</v>
      </c>
      <c r="C91" s="58">
        <v>1050</v>
      </c>
      <c r="D91" s="58">
        <v>1050</v>
      </c>
      <c r="E91" s="58">
        <v>1113</v>
      </c>
      <c r="F91" s="58">
        <v>1168.7</v>
      </c>
      <c r="G91" s="58">
        <v>1187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0</v>
      </c>
      <c r="U91" s="58">
        <v>0</v>
      </c>
      <c r="V91" s="58">
        <v>0</v>
      </c>
      <c r="W91" s="58">
        <v>0</v>
      </c>
      <c r="X91" s="58">
        <v>0</v>
      </c>
      <c r="Y91" s="58">
        <v>0</v>
      </c>
      <c r="Z91" s="58">
        <v>0</v>
      </c>
      <c r="AA91" s="58">
        <v>0</v>
      </c>
      <c r="AB91" s="58">
        <v>0</v>
      </c>
    </row>
    <row r="92" spans="2:28" x14ac:dyDescent="0.2">
      <c r="B92" s="61" t="s">
        <v>298</v>
      </c>
      <c r="C92" s="58">
        <v>0</v>
      </c>
      <c r="D92" s="58">
        <v>0</v>
      </c>
      <c r="E92" s="58">
        <v>6182.6849629999997</v>
      </c>
      <c r="F92" s="58">
        <v>5000</v>
      </c>
      <c r="G92" s="58">
        <v>5000</v>
      </c>
      <c r="H92" s="58">
        <v>5000</v>
      </c>
      <c r="I92" s="58">
        <v>5000</v>
      </c>
      <c r="J92" s="58">
        <v>5225</v>
      </c>
      <c r="K92" s="58">
        <v>5434</v>
      </c>
      <c r="L92" s="58">
        <v>5678.53</v>
      </c>
      <c r="M92" s="58">
        <v>45116.814838999999</v>
      </c>
      <c r="N92" s="58">
        <v>20000</v>
      </c>
      <c r="O92" s="58">
        <v>60000</v>
      </c>
      <c r="P92" s="58">
        <v>61800</v>
      </c>
      <c r="Q92" s="58">
        <v>10000</v>
      </c>
      <c r="R92" s="58">
        <v>63654</v>
      </c>
      <c r="S92" s="58">
        <v>63972.63</v>
      </c>
      <c r="T92" s="58">
        <v>20670.018725999998</v>
      </c>
      <c r="U92" s="58">
        <v>67989.27</v>
      </c>
      <c r="V92" s="58">
        <v>67989.27</v>
      </c>
      <c r="W92" s="58">
        <v>107229</v>
      </c>
      <c r="X92" s="58">
        <v>110446</v>
      </c>
      <c r="Y92" s="58">
        <v>153325</v>
      </c>
      <c r="Z92" s="58">
        <v>369441.22749999998</v>
      </c>
      <c r="AA92" s="58">
        <v>402172</v>
      </c>
      <c r="AB92" s="58">
        <v>378586</v>
      </c>
    </row>
    <row r="93" spans="2:28" x14ac:dyDescent="0.2">
      <c r="B93" s="61" t="s">
        <v>299</v>
      </c>
      <c r="C93" s="58">
        <v>0</v>
      </c>
      <c r="D93" s="58">
        <v>7000</v>
      </c>
      <c r="E93" s="58">
        <v>7000</v>
      </c>
      <c r="F93" s="58">
        <v>7000</v>
      </c>
      <c r="G93" s="58">
        <v>21000</v>
      </c>
      <c r="H93" s="58">
        <v>6000</v>
      </c>
      <c r="I93" s="58">
        <v>21000</v>
      </c>
      <c r="J93" s="58">
        <v>21000</v>
      </c>
      <c r="K93" s="58">
        <v>23000</v>
      </c>
      <c r="L93" s="58">
        <v>35000</v>
      </c>
      <c r="M93" s="58">
        <v>40000</v>
      </c>
      <c r="N93" s="58">
        <v>47825</v>
      </c>
      <c r="O93" s="58">
        <v>25000</v>
      </c>
      <c r="P93" s="58">
        <v>65000</v>
      </c>
      <c r="Q93" s="58">
        <v>30000</v>
      </c>
      <c r="R93" s="58">
        <v>20000</v>
      </c>
      <c r="S93" s="58">
        <v>17000</v>
      </c>
      <c r="T93" s="58">
        <v>60000</v>
      </c>
      <c r="U93" s="58">
        <v>102705</v>
      </c>
      <c r="V93" s="58">
        <v>50000</v>
      </c>
      <c r="W93" s="58">
        <v>50000</v>
      </c>
      <c r="X93" s="58">
        <v>60000</v>
      </c>
      <c r="Y93" s="58">
        <v>63000</v>
      </c>
      <c r="Z93" s="58">
        <v>67920</v>
      </c>
      <c r="AA93" s="58">
        <v>70000</v>
      </c>
      <c r="AB93" s="58">
        <v>74200</v>
      </c>
    </row>
    <row r="94" spans="2:28" x14ac:dyDescent="0.2">
      <c r="B94" s="61" t="s">
        <v>187</v>
      </c>
      <c r="C94" s="58">
        <v>0</v>
      </c>
      <c r="D94" s="58">
        <v>38417</v>
      </c>
      <c r="E94" s="58">
        <v>0</v>
      </c>
      <c r="F94" s="58">
        <v>107000</v>
      </c>
      <c r="G94" s="58">
        <v>40000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>
        <v>0</v>
      </c>
      <c r="U94" s="58">
        <v>0</v>
      </c>
      <c r="V94" s="58">
        <v>0</v>
      </c>
      <c r="W94" s="58">
        <v>0</v>
      </c>
      <c r="X94" s="58">
        <v>0</v>
      </c>
      <c r="Y94" s="58">
        <v>0</v>
      </c>
      <c r="Z94" s="58">
        <v>0</v>
      </c>
      <c r="AA94" s="58">
        <v>0</v>
      </c>
      <c r="AB94" s="58">
        <v>0</v>
      </c>
    </row>
    <row r="95" spans="2:28" x14ac:dyDescent="0.2">
      <c r="B95" s="61" t="s">
        <v>300</v>
      </c>
      <c r="C95" s="58">
        <v>0</v>
      </c>
      <c r="D95" s="58">
        <v>0</v>
      </c>
      <c r="E95" s="58">
        <v>951</v>
      </c>
      <c r="F95" s="58">
        <v>625.5</v>
      </c>
      <c r="G95" s="58">
        <v>672.16800000000001</v>
      </c>
      <c r="H95" s="58">
        <v>479.41255999999998</v>
      </c>
      <c r="I95" s="58">
        <v>503.38318800000002</v>
      </c>
      <c r="J95" s="58">
        <v>1193.383188</v>
      </c>
      <c r="K95" s="58">
        <v>728.00049999999999</v>
      </c>
      <c r="L95" s="58">
        <v>760.76</v>
      </c>
      <c r="M95" s="58">
        <v>791.19039999999995</v>
      </c>
      <c r="N95" s="58">
        <v>759.54278399999998</v>
      </c>
      <c r="O95" s="58">
        <v>799.2</v>
      </c>
      <c r="P95" s="58">
        <v>3060.3613369999998</v>
      </c>
      <c r="Q95" s="58">
        <v>492.29622499999999</v>
      </c>
      <c r="R95" s="58">
        <v>455.70457800000003</v>
      </c>
      <c r="S95" s="58">
        <v>480.06546900000001</v>
      </c>
      <c r="T95" s="58">
        <v>603.44819399999994</v>
      </c>
      <c r="U95" s="58">
        <v>482.81036899999998</v>
      </c>
      <c r="V95" s="58">
        <v>491</v>
      </c>
      <c r="W95" s="58">
        <v>217.879955</v>
      </c>
      <c r="X95" s="58">
        <v>563.426063</v>
      </c>
      <c r="Y95" s="58">
        <v>563.426063</v>
      </c>
      <c r="Z95" s="58">
        <v>594.68833299999994</v>
      </c>
      <c r="AA95" s="58">
        <v>2027.062226</v>
      </c>
      <c r="AB95" s="58">
        <v>2148.6859599999998</v>
      </c>
    </row>
    <row r="96" spans="2:28" x14ac:dyDescent="0.2">
      <c r="B96" s="61" t="s">
        <v>301</v>
      </c>
      <c r="C96" s="58">
        <v>0</v>
      </c>
      <c r="D96" s="58">
        <v>40000</v>
      </c>
      <c r="E96" s="58">
        <v>15000</v>
      </c>
      <c r="F96" s="58">
        <v>16758</v>
      </c>
      <c r="G96" s="58">
        <v>50450</v>
      </c>
      <c r="H96" s="58">
        <v>43435</v>
      </c>
      <c r="I96" s="58">
        <v>29500</v>
      </c>
      <c r="J96" s="58">
        <v>109102</v>
      </c>
      <c r="K96" s="58">
        <v>64800</v>
      </c>
      <c r="L96" s="58">
        <v>66000</v>
      </c>
      <c r="M96" s="58">
        <v>123326.22</v>
      </c>
      <c r="N96" s="58">
        <v>162200</v>
      </c>
      <c r="O96" s="58">
        <v>121715</v>
      </c>
      <c r="P96" s="58">
        <v>80000</v>
      </c>
      <c r="Q96" s="58">
        <v>78431.372549000007</v>
      </c>
      <c r="R96" s="58">
        <v>90000</v>
      </c>
      <c r="S96" s="58">
        <v>92000</v>
      </c>
      <c r="T96" s="58">
        <v>130000</v>
      </c>
      <c r="U96" s="58">
        <v>99694.683999999994</v>
      </c>
      <c r="V96" s="58">
        <v>103418</v>
      </c>
      <c r="W96" s="58">
        <v>109374.44003</v>
      </c>
      <c r="X96" s="58">
        <v>110240</v>
      </c>
      <c r="Y96" s="58">
        <v>120250</v>
      </c>
      <c r="Z96" s="58">
        <v>166549.96900000001</v>
      </c>
      <c r="AA96" s="58">
        <v>144570</v>
      </c>
      <c r="AB96" s="58">
        <v>240317</v>
      </c>
    </row>
    <row r="97" spans="2:28" x14ac:dyDescent="0.2">
      <c r="B97" s="61" t="s">
        <v>302</v>
      </c>
      <c r="C97" s="58">
        <v>0</v>
      </c>
      <c r="D97" s="58">
        <v>0</v>
      </c>
      <c r="E97" s="58">
        <v>0</v>
      </c>
      <c r="F97" s="58">
        <v>2000</v>
      </c>
      <c r="G97" s="58">
        <v>45000</v>
      </c>
      <c r="H97" s="58">
        <v>45000</v>
      </c>
      <c r="I97" s="58">
        <v>30000</v>
      </c>
      <c r="J97" s="58">
        <v>60562</v>
      </c>
      <c r="K97" s="58">
        <v>50000</v>
      </c>
      <c r="L97" s="58">
        <v>62000</v>
      </c>
      <c r="M97" s="58">
        <v>21527</v>
      </c>
      <c r="N97" s="58">
        <v>43400</v>
      </c>
      <c r="O97" s="58">
        <v>118201</v>
      </c>
      <c r="P97" s="58">
        <v>169932</v>
      </c>
      <c r="Q97" s="58">
        <v>121210.24475899999</v>
      </c>
      <c r="R97" s="58">
        <v>105000</v>
      </c>
      <c r="S97" s="58">
        <v>129000</v>
      </c>
      <c r="T97" s="58">
        <v>141000</v>
      </c>
      <c r="U97" s="58">
        <v>111022</v>
      </c>
      <c r="V97" s="58">
        <v>99181</v>
      </c>
      <c r="W97" s="58">
        <v>134144.12202099999</v>
      </c>
      <c r="X97" s="58">
        <v>135290</v>
      </c>
      <c r="Y97" s="58">
        <v>140290</v>
      </c>
      <c r="Z97" s="58">
        <v>144498.70000000001</v>
      </c>
      <c r="AA97" s="58">
        <v>176084</v>
      </c>
      <c r="AB97" s="58">
        <v>246276</v>
      </c>
    </row>
    <row r="98" spans="2:28" x14ac:dyDescent="0.2">
      <c r="B98" s="61" t="s">
        <v>190</v>
      </c>
      <c r="C98" s="58">
        <v>0</v>
      </c>
      <c r="D98" s="58">
        <v>0</v>
      </c>
      <c r="E98" s="58">
        <v>0</v>
      </c>
      <c r="F98" s="58">
        <v>0</v>
      </c>
      <c r="G98" s="58">
        <v>4626.5144659999996</v>
      </c>
      <c r="H98" s="58">
        <v>4806.129844</v>
      </c>
      <c r="I98" s="58">
        <v>5011.6351880000002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  <c r="Z98" s="58">
        <v>0</v>
      </c>
      <c r="AA98" s="58">
        <v>0</v>
      </c>
      <c r="AB98" s="58">
        <v>0</v>
      </c>
    </row>
    <row r="99" spans="2:28" x14ac:dyDescent="0.2">
      <c r="B99" s="61" t="s">
        <v>303</v>
      </c>
      <c r="C99" s="58">
        <v>0</v>
      </c>
      <c r="D99" s="58">
        <v>0</v>
      </c>
      <c r="E99" s="58">
        <v>0</v>
      </c>
      <c r="F99" s="58">
        <v>2443.2752650000002</v>
      </c>
      <c r="G99" s="58">
        <v>8275.8330900000001</v>
      </c>
      <c r="H99" s="58">
        <v>19037.832665000002</v>
      </c>
      <c r="I99" s="58">
        <v>12239.420565</v>
      </c>
      <c r="J99" s="58">
        <v>3888.867326</v>
      </c>
      <c r="K99" s="58">
        <v>28217.853813000002</v>
      </c>
      <c r="L99" s="58">
        <v>33855.764217000004</v>
      </c>
      <c r="M99" s="58">
        <v>4415.22192</v>
      </c>
      <c r="N99" s="58">
        <v>4031.2597329999999</v>
      </c>
      <c r="O99" s="58">
        <v>6816.8507630000004</v>
      </c>
      <c r="P99" s="58">
        <v>7021.3562849999998</v>
      </c>
      <c r="Q99" s="58">
        <v>12419.26398</v>
      </c>
      <c r="R99" s="58">
        <v>13667.732656</v>
      </c>
      <c r="S99" s="58">
        <v>14533.284737</v>
      </c>
      <c r="T99" s="58">
        <v>18327.282678</v>
      </c>
      <c r="U99" s="58">
        <v>19078.701268000001</v>
      </c>
      <c r="V99" s="58">
        <v>22124</v>
      </c>
      <c r="W99" s="58">
        <v>20275.373986999999</v>
      </c>
      <c r="X99" s="58">
        <v>23559.486047999999</v>
      </c>
      <c r="Y99" s="58">
        <v>26330.511030999998</v>
      </c>
      <c r="Z99" s="58">
        <v>24936.489723999999</v>
      </c>
      <c r="AA99" s="58">
        <v>33737.514392999998</v>
      </c>
      <c r="AB99" s="58">
        <v>45770.911212999999</v>
      </c>
    </row>
    <row r="100" spans="2:28" x14ac:dyDescent="0.2">
      <c r="B100" s="61" t="s">
        <v>304</v>
      </c>
      <c r="C100" s="58">
        <v>0</v>
      </c>
      <c r="D100" s="58">
        <v>0</v>
      </c>
      <c r="E100" s="58">
        <v>0</v>
      </c>
      <c r="F100" s="58">
        <v>0</v>
      </c>
      <c r="G100" s="58">
        <v>100000</v>
      </c>
      <c r="H100" s="58">
        <v>100000</v>
      </c>
      <c r="I100" s="58">
        <v>100000</v>
      </c>
      <c r="J100" s="58">
        <v>100000</v>
      </c>
      <c r="K100" s="58">
        <v>300000</v>
      </c>
      <c r="L100" s="58">
        <v>300000</v>
      </c>
      <c r="M100" s="58">
        <v>500000</v>
      </c>
      <c r="N100" s="58">
        <v>500000</v>
      </c>
      <c r="O100" s="58">
        <v>515000</v>
      </c>
      <c r="P100" s="58">
        <v>545900</v>
      </c>
      <c r="Q100" s="58">
        <v>665900</v>
      </c>
      <c r="R100" s="58">
        <v>1135877</v>
      </c>
      <c r="S100" s="58">
        <v>1535877</v>
      </c>
      <c r="T100" s="58">
        <v>1535877</v>
      </c>
      <c r="U100" s="58">
        <v>1130000</v>
      </c>
      <c r="V100" s="58">
        <v>1200000</v>
      </c>
      <c r="W100" s="58">
        <v>400000</v>
      </c>
      <c r="X100" s="58">
        <v>0</v>
      </c>
      <c r="Y100" s="58">
        <v>70000</v>
      </c>
      <c r="Z100" s="58">
        <v>1050000</v>
      </c>
      <c r="AA100" s="58">
        <v>54610</v>
      </c>
      <c r="AB100" s="58">
        <v>0</v>
      </c>
    </row>
    <row r="101" spans="2:28" x14ac:dyDescent="0.2">
      <c r="B101" s="61" t="s">
        <v>305</v>
      </c>
      <c r="C101" s="58">
        <v>0</v>
      </c>
      <c r="D101" s="58">
        <v>0</v>
      </c>
      <c r="E101" s="58">
        <v>0</v>
      </c>
      <c r="F101" s="58">
        <v>0</v>
      </c>
      <c r="G101" s="58">
        <v>60000</v>
      </c>
      <c r="H101" s="58">
        <v>230000</v>
      </c>
      <c r="I101" s="58">
        <v>320000</v>
      </c>
      <c r="J101" s="58">
        <v>104080</v>
      </c>
      <c r="K101" s="58">
        <v>100000</v>
      </c>
      <c r="L101" s="58">
        <v>10000</v>
      </c>
      <c r="M101" s="58">
        <v>20289</v>
      </c>
      <c r="N101" s="58">
        <v>1000</v>
      </c>
      <c r="O101" s="58">
        <v>28910</v>
      </c>
      <c r="P101" s="58">
        <v>10000</v>
      </c>
      <c r="Q101" s="58">
        <v>0</v>
      </c>
      <c r="R101" s="58">
        <v>0</v>
      </c>
      <c r="S101" s="58">
        <v>114654.481</v>
      </c>
      <c r="T101" s="58">
        <v>123230.45867000001</v>
      </c>
      <c r="U101" s="58">
        <v>118853</v>
      </c>
      <c r="V101" s="58">
        <v>126120</v>
      </c>
      <c r="W101" s="58">
        <v>127673</v>
      </c>
      <c r="X101" s="58">
        <v>194000</v>
      </c>
      <c r="Y101" s="58">
        <v>152113.69632799999</v>
      </c>
      <c r="Z101" s="58">
        <v>200421.696329</v>
      </c>
      <c r="AA101" s="58">
        <v>197997</v>
      </c>
      <c r="AB101" s="58">
        <v>261061.9172</v>
      </c>
    </row>
    <row r="102" spans="2:28" x14ac:dyDescent="0.2">
      <c r="B102" s="61" t="s">
        <v>306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  <c r="H102" s="58">
        <v>120.6</v>
      </c>
      <c r="I102" s="58">
        <v>240</v>
      </c>
      <c r="J102" s="58">
        <v>52.25</v>
      </c>
      <c r="K102" s="58">
        <v>58</v>
      </c>
      <c r="L102" s="58">
        <v>60.61</v>
      </c>
      <c r="M102" s="58">
        <v>63.034399999999998</v>
      </c>
      <c r="N102" s="58">
        <v>64.925432000000001</v>
      </c>
      <c r="O102" s="58">
        <v>66.873194999999996</v>
      </c>
      <c r="P102" s="58">
        <v>69</v>
      </c>
      <c r="Q102" s="58">
        <v>69</v>
      </c>
      <c r="R102" s="58">
        <v>40</v>
      </c>
      <c r="S102" s="58">
        <v>41</v>
      </c>
      <c r="T102" s="58">
        <v>36.9</v>
      </c>
      <c r="U102" s="58">
        <v>102.4</v>
      </c>
      <c r="V102" s="58">
        <v>200</v>
      </c>
      <c r="W102" s="58">
        <v>206</v>
      </c>
      <c r="X102" s="58">
        <v>213</v>
      </c>
      <c r="Y102" s="58">
        <v>213</v>
      </c>
      <c r="Z102" s="58">
        <v>223</v>
      </c>
      <c r="AA102" s="58">
        <v>244</v>
      </c>
      <c r="AB102" s="58">
        <v>252</v>
      </c>
    </row>
    <row r="103" spans="2:28" x14ac:dyDescent="0.2">
      <c r="B103" s="61" t="s">
        <v>195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  <c r="H103" s="58">
        <v>0</v>
      </c>
      <c r="I103" s="58">
        <v>7007.8</v>
      </c>
      <c r="J103" s="58">
        <v>7323.1509999999998</v>
      </c>
      <c r="K103" s="58">
        <v>7616.0770000000002</v>
      </c>
      <c r="L103" s="58">
        <v>8073.0420000000004</v>
      </c>
      <c r="M103" s="58">
        <v>8395.9639999999999</v>
      </c>
      <c r="N103" s="58">
        <v>8647.8430000000008</v>
      </c>
      <c r="O103" s="58">
        <v>9314.2970000000005</v>
      </c>
      <c r="P103" s="58">
        <v>8247.5959999999995</v>
      </c>
      <c r="Q103" s="58">
        <v>8495.0238800000006</v>
      </c>
      <c r="R103" s="58">
        <v>8749.875</v>
      </c>
      <c r="S103" s="58">
        <v>9038.6209999999992</v>
      </c>
      <c r="T103" s="58">
        <v>9400.1659999999993</v>
      </c>
      <c r="U103" s="58">
        <v>9785.5730000000003</v>
      </c>
      <c r="V103" s="58">
        <v>10128.069</v>
      </c>
      <c r="W103" s="58">
        <v>10431.912</v>
      </c>
      <c r="X103" s="58">
        <v>10431.912</v>
      </c>
      <c r="Y103" s="58">
        <v>0</v>
      </c>
      <c r="Z103" s="58">
        <v>0</v>
      </c>
      <c r="AA103" s="58">
        <v>0</v>
      </c>
      <c r="AB103" s="58">
        <v>0</v>
      </c>
    </row>
    <row r="104" spans="2:28" x14ac:dyDescent="0.2">
      <c r="B104" s="61" t="s">
        <v>307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562.39250000000004</v>
      </c>
      <c r="K104" s="58">
        <v>585</v>
      </c>
      <c r="L104" s="58">
        <v>611.32500000000005</v>
      </c>
      <c r="M104" s="58">
        <v>635.77800000000002</v>
      </c>
      <c r="N104" s="58">
        <v>654.85134000000005</v>
      </c>
      <c r="O104" s="58">
        <v>674.49688000000003</v>
      </c>
      <c r="P104" s="58">
        <v>695</v>
      </c>
      <c r="Q104" s="58">
        <v>716</v>
      </c>
      <c r="R104" s="58">
        <v>541</v>
      </c>
      <c r="S104" s="58">
        <v>561</v>
      </c>
      <c r="T104" s="58">
        <v>504.9</v>
      </c>
      <c r="U104" s="58">
        <v>520.04700000000003</v>
      </c>
      <c r="V104" s="58">
        <v>520.04700000000003</v>
      </c>
      <c r="W104" s="58">
        <v>536</v>
      </c>
      <c r="X104" s="58">
        <v>553</v>
      </c>
      <c r="Y104" s="58">
        <v>569.59</v>
      </c>
      <c r="Z104" s="58">
        <v>569.59</v>
      </c>
      <c r="AA104" s="58">
        <v>622</v>
      </c>
      <c r="AB104" s="58">
        <v>642</v>
      </c>
    </row>
    <row r="105" spans="2:28" x14ac:dyDescent="0.2">
      <c r="B105" s="61" t="s">
        <v>308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18756</v>
      </c>
      <c r="L105" s="58">
        <v>17000</v>
      </c>
      <c r="M105" s="58">
        <v>19999.689999999999</v>
      </c>
      <c r="N105" s="58">
        <v>27283</v>
      </c>
      <c r="O105" s="58">
        <v>21000</v>
      </c>
      <c r="P105" s="58">
        <v>40000</v>
      </c>
      <c r="Q105" s="58">
        <v>42633.747706000002</v>
      </c>
      <c r="R105" s="58">
        <v>13950.559356</v>
      </c>
      <c r="S105" s="58">
        <v>4491.8656090000004</v>
      </c>
      <c r="T105" s="58">
        <v>34980.332505999999</v>
      </c>
      <c r="U105" s="58">
        <v>6852.8739999999998</v>
      </c>
      <c r="V105" s="58">
        <v>9159.99</v>
      </c>
      <c r="W105" s="58">
        <v>250956.895705</v>
      </c>
      <c r="X105" s="58">
        <v>17178.109370999999</v>
      </c>
      <c r="Y105" s="58">
        <v>24824.850713</v>
      </c>
      <c r="Z105" s="58">
        <v>20000</v>
      </c>
      <c r="AA105" s="58">
        <v>34778.222228999999</v>
      </c>
      <c r="AB105" s="58">
        <v>62178</v>
      </c>
    </row>
    <row r="106" spans="2:28" x14ac:dyDescent="0.2">
      <c r="B106" s="61" t="s">
        <v>198</v>
      </c>
      <c r="C106" s="58">
        <v>0</v>
      </c>
      <c r="D106" s="58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15000</v>
      </c>
      <c r="L106" s="58">
        <v>55000</v>
      </c>
      <c r="M106" s="58">
        <v>53500</v>
      </c>
      <c r="N106" s="58">
        <v>59800</v>
      </c>
      <c r="O106" s="58">
        <v>83056</v>
      </c>
      <c r="P106" s="58">
        <v>129480</v>
      </c>
      <c r="Q106" s="58">
        <v>65218.989274</v>
      </c>
      <c r="R106" s="58">
        <v>60000</v>
      </c>
      <c r="S106" s="58">
        <v>56000</v>
      </c>
      <c r="T106" s="58">
        <v>40941.608407</v>
      </c>
      <c r="U106" s="58">
        <v>329250</v>
      </c>
      <c r="V106" s="58">
        <v>120000</v>
      </c>
      <c r="W106" s="58">
        <v>50665.309822000003</v>
      </c>
      <c r="X106" s="58">
        <v>88312.718676999997</v>
      </c>
      <c r="Y106" s="58">
        <v>130260</v>
      </c>
      <c r="Z106" s="58">
        <v>114167.8</v>
      </c>
      <c r="AA106" s="58">
        <v>159314</v>
      </c>
      <c r="AB106" s="58">
        <v>222821</v>
      </c>
    </row>
    <row r="107" spans="2:28" x14ac:dyDescent="0.2">
      <c r="B107" s="61" t="s">
        <v>199</v>
      </c>
      <c r="C107" s="58">
        <v>0</v>
      </c>
      <c r="D107" s="58">
        <v>0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44085.987522000003</v>
      </c>
      <c r="N107" s="58">
        <v>45408.567148000002</v>
      </c>
      <c r="O107" s="58">
        <v>46770.824161999997</v>
      </c>
      <c r="P107" s="58">
        <v>48173.948886999999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  <c r="Z107" s="58">
        <v>0</v>
      </c>
      <c r="AA107" s="58">
        <v>0</v>
      </c>
      <c r="AB107" s="58">
        <v>0</v>
      </c>
    </row>
    <row r="108" spans="2:28" x14ac:dyDescent="0.2">
      <c r="B108" s="61" t="s">
        <v>200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1200000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0</v>
      </c>
      <c r="AA108" s="58">
        <v>0</v>
      </c>
      <c r="AB108" s="58">
        <v>0</v>
      </c>
    </row>
    <row r="109" spans="2:28" x14ac:dyDescent="0.2">
      <c r="B109" s="61" t="s">
        <v>309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1200</v>
      </c>
      <c r="N109" s="58">
        <v>1800</v>
      </c>
      <c r="O109" s="58">
        <v>2500</v>
      </c>
      <c r="P109" s="58">
        <v>2516</v>
      </c>
      <c r="Q109" s="58">
        <v>4000</v>
      </c>
      <c r="R109" s="58">
        <v>5103</v>
      </c>
      <c r="S109" s="58">
        <v>4300</v>
      </c>
      <c r="T109" s="58">
        <v>3950</v>
      </c>
      <c r="U109" s="58">
        <v>3782.4682389999998</v>
      </c>
      <c r="V109" s="58">
        <v>3226</v>
      </c>
      <c r="W109" s="58">
        <v>5712.5950000000003</v>
      </c>
      <c r="X109" s="58">
        <v>6010.5889999999999</v>
      </c>
      <c r="Y109" s="58">
        <v>6251.0129999999999</v>
      </c>
      <c r="Z109" s="58">
        <v>6753.3613180000002</v>
      </c>
      <c r="AA109" s="58">
        <v>26024</v>
      </c>
      <c r="AB109" s="58">
        <v>41578</v>
      </c>
    </row>
    <row r="110" spans="2:28" x14ac:dyDescent="0.2">
      <c r="B110" s="61" t="s">
        <v>310</v>
      </c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120000</v>
      </c>
      <c r="O110" s="58">
        <v>0</v>
      </c>
      <c r="P110" s="58">
        <v>0</v>
      </c>
      <c r="Q110" s="58">
        <v>101933</v>
      </c>
      <c r="R110" s="58">
        <v>14980.221756999999</v>
      </c>
      <c r="S110" s="58">
        <v>34150.800000000003</v>
      </c>
      <c r="T110" s="58">
        <v>150426.475733</v>
      </c>
      <c r="U110" s="58">
        <v>242977.49827099999</v>
      </c>
      <c r="V110" s="58">
        <v>244392.79281099999</v>
      </c>
      <c r="W110" s="58">
        <v>339341.93622899998</v>
      </c>
      <c r="X110" s="58">
        <v>331079.56616400002</v>
      </c>
      <c r="Y110" s="58">
        <v>207769.21951</v>
      </c>
      <c r="Z110" s="58">
        <v>180836</v>
      </c>
      <c r="AA110" s="58">
        <v>328373</v>
      </c>
      <c r="AB110" s="58">
        <v>818914.5</v>
      </c>
    </row>
    <row r="111" spans="2:28" x14ac:dyDescent="0.2">
      <c r="B111" s="61" t="s">
        <v>203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290000</v>
      </c>
      <c r="O111" s="58">
        <v>213700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0</v>
      </c>
      <c r="V111" s="58">
        <v>0</v>
      </c>
      <c r="W111" s="58">
        <v>0</v>
      </c>
      <c r="X111" s="58">
        <v>0</v>
      </c>
      <c r="Y111" s="58">
        <v>0</v>
      </c>
      <c r="Z111" s="58">
        <v>0</v>
      </c>
      <c r="AA111" s="58">
        <v>0</v>
      </c>
      <c r="AB111" s="58">
        <v>0</v>
      </c>
    </row>
    <row r="112" spans="2:28" x14ac:dyDescent="0.2">
      <c r="B112" s="61" t="s">
        <v>311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5418202.4227460101</v>
      </c>
      <c r="Q112" s="58">
        <v>10654281.406686001</v>
      </c>
      <c r="R112" s="58">
        <v>10970876.937562</v>
      </c>
      <c r="S112" s="58">
        <v>8446359.3912969995</v>
      </c>
      <c r="T112" s="58">
        <v>3217276.9216300002</v>
      </c>
      <c r="U112" s="58">
        <v>757427.27981700003</v>
      </c>
      <c r="V112" s="58">
        <v>0</v>
      </c>
      <c r="W112" s="58">
        <v>0</v>
      </c>
      <c r="X112" s="58">
        <v>0</v>
      </c>
      <c r="Y112" s="58">
        <v>0</v>
      </c>
      <c r="Z112" s="58">
        <v>0</v>
      </c>
      <c r="AA112" s="58">
        <v>0</v>
      </c>
      <c r="AB112" s="58">
        <v>0</v>
      </c>
    </row>
    <row r="113" spans="2:28" x14ac:dyDescent="0.2">
      <c r="B113" s="61" t="s">
        <v>312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12000</v>
      </c>
      <c r="Q113" s="58">
        <v>10000</v>
      </c>
      <c r="R113" s="58">
        <v>23482.024614000002</v>
      </c>
      <c r="S113" s="58">
        <v>30220.584613999999</v>
      </c>
      <c r="T113" s="58">
        <v>36268.199999999997</v>
      </c>
      <c r="U113" s="58">
        <v>37781</v>
      </c>
      <c r="V113" s="58">
        <v>40000</v>
      </c>
      <c r="W113" s="58">
        <v>51100</v>
      </c>
      <c r="X113" s="58">
        <v>62325.4</v>
      </c>
      <c r="Y113" s="58">
        <v>74359.954033999995</v>
      </c>
      <c r="Z113" s="58">
        <v>84960.5</v>
      </c>
      <c r="AA113" s="58">
        <v>62050</v>
      </c>
      <c r="AB113" s="58">
        <v>71906</v>
      </c>
    </row>
    <row r="114" spans="2:28" x14ac:dyDescent="0.2">
      <c r="B114" s="61" t="s">
        <v>313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0</v>
      </c>
      <c r="Q114" s="58">
        <v>2128</v>
      </c>
      <c r="R114" s="58">
        <v>1717.939091</v>
      </c>
      <c r="S114" s="58">
        <v>1758.6109899999999</v>
      </c>
      <c r="T114" s="58">
        <v>1658.6</v>
      </c>
      <c r="U114" s="58">
        <v>804.53116399999999</v>
      </c>
      <c r="V114" s="58">
        <v>1650</v>
      </c>
      <c r="W114" s="58">
        <v>1414.5518999999999</v>
      </c>
      <c r="X114" s="58">
        <v>2552</v>
      </c>
      <c r="Y114" s="58">
        <v>2682.5</v>
      </c>
      <c r="Z114" s="58">
        <v>2781.4</v>
      </c>
      <c r="AA114" s="58">
        <v>2748.2</v>
      </c>
      <c r="AB114" s="58">
        <v>2385.6999999999998</v>
      </c>
    </row>
    <row r="115" spans="2:28" x14ac:dyDescent="0.2">
      <c r="B115" s="61" t="s">
        <v>207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13000</v>
      </c>
      <c r="R115" s="58">
        <v>50000</v>
      </c>
      <c r="S115" s="58">
        <v>14910</v>
      </c>
      <c r="T115" s="58">
        <v>25078.204113</v>
      </c>
      <c r="U115" s="58">
        <v>0</v>
      </c>
      <c r="V115" s="58">
        <v>0</v>
      </c>
      <c r="W115" s="58">
        <v>0</v>
      </c>
      <c r="X115" s="58">
        <v>0</v>
      </c>
      <c r="Y115" s="58">
        <v>0</v>
      </c>
      <c r="Z115" s="58">
        <v>0</v>
      </c>
      <c r="AA115" s="58">
        <v>0</v>
      </c>
      <c r="AB115" s="58">
        <v>0</v>
      </c>
    </row>
    <row r="116" spans="2:28" x14ac:dyDescent="0.2">
      <c r="B116" s="61" t="s">
        <v>208</v>
      </c>
      <c r="C116" s="58">
        <v>0</v>
      </c>
      <c r="D116" s="58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11455.837234000001</v>
      </c>
      <c r="R116" s="58">
        <v>8647</v>
      </c>
      <c r="S116" s="58">
        <v>11309.44</v>
      </c>
      <c r="T116" s="58">
        <v>11030</v>
      </c>
      <c r="U116" s="58">
        <v>5074.3159999999998</v>
      </c>
      <c r="V116" s="58">
        <v>0</v>
      </c>
      <c r="W116" s="58">
        <v>0</v>
      </c>
      <c r="X116" s="58">
        <v>0</v>
      </c>
      <c r="Y116" s="58">
        <v>0</v>
      </c>
      <c r="Z116" s="58">
        <v>0</v>
      </c>
      <c r="AA116" s="58">
        <v>0</v>
      </c>
      <c r="AB116" s="58">
        <v>0</v>
      </c>
    </row>
    <row r="117" spans="2:28" x14ac:dyDescent="0.2">
      <c r="B117" s="61" t="s">
        <v>314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697084.08279000001</v>
      </c>
      <c r="R117" s="58">
        <v>308149.716571</v>
      </c>
      <c r="S117" s="58">
        <v>717006.52099999995</v>
      </c>
      <c r="T117" s="58">
        <v>782778.55099999998</v>
      </c>
      <c r="U117" s="58">
        <v>799084.04700000002</v>
      </c>
      <c r="V117" s="58">
        <v>823285.67099999997</v>
      </c>
      <c r="W117" s="58">
        <v>853669.86300000001</v>
      </c>
      <c r="X117" s="58">
        <v>890902.89500000002</v>
      </c>
      <c r="Y117" s="58">
        <v>894234.11699999997</v>
      </c>
      <c r="Z117" s="58">
        <v>1002638.6</v>
      </c>
      <c r="AA117" s="58">
        <v>1113733.219</v>
      </c>
      <c r="AB117" s="58">
        <v>1249860.7350000001</v>
      </c>
    </row>
    <row r="118" spans="2:28" x14ac:dyDescent="0.2">
      <c r="B118" s="61" t="s">
        <v>315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0</v>
      </c>
      <c r="R118" s="58">
        <v>50000</v>
      </c>
      <c r="S118" s="58">
        <v>50000</v>
      </c>
      <c r="T118" s="58">
        <v>72052.009730999998</v>
      </c>
      <c r="U118" s="58">
        <v>74213.570022999993</v>
      </c>
      <c r="V118" s="58">
        <v>90000</v>
      </c>
      <c r="W118" s="58">
        <v>93060</v>
      </c>
      <c r="X118" s="58">
        <v>100000</v>
      </c>
      <c r="Y118" s="58">
        <v>100000</v>
      </c>
      <c r="Z118" s="58">
        <v>250000</v>
      </c>
      <c r="AA118" s="58">
        <v>110000</v>
      </c>
      <c r="AB118" s="58">
        <v>250000</v>
      </c>
    </row>
    <row r="119" spans="2:28" x14ac:dyDescent="0.2">
      <c r="B119" s="61" t="s">
        <v>316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  <c r="S119" s="58">
        <v>0</v>
      </c>
      <c r="T119" s="58">
        <v>28900</v>
      </c>
      <c r="U119" s="58">
        <v>26600</v>
      </c>
      <c r="V119" s="58">
        <v>52000</v>
      </c>
      <c r="W119" s="58">
        <v>31874.008178</v>
      </c>
      <c r="X119" s="58">
        <v>25176</v>
      </c>
      <c r="Y119" s="58">
        <v>34990.810898000003</v>
      </c>
      <c r="Z119" s="58">
        <v>45113</v>
      </c>
      <c r="AA119" s="58">
        <v>49913</v>
      </c>
      <c r="AB119" s="58">
        <v>39464.545116000001</v>
      </c>
    </row>
    <row r="120" spans="2:28" x14ac:dyDescent="0.2">
      <c r="B120" s="61" t="s">
        <v>212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0</v>
      </c>
      <c r="T120" s="58">
        <v>28341.943879999999</v>
      </c>
      <c r="U120" s="58">
        <v>0</v>
      </c>
      <c r="V120" s="58">
        <v>41000</v>
      </c>
      <c r="W120" s="58">
        <v>0</v>
      </c>
      <c r="X120" s="58">
        <v>0</v>
      </c>
      <c r="Y120" s="58">
        <v>0</v>
      </c>
      <c r="Z120" s="58">
        <v>0</v>
      </c>
      <c r="AA120" s="58">
        <v>0</v>
      </c>
      <c r="AB120" s="58">
        <v>0</v>
      </c>
    </row>
    <row r="121" spans="2:28" x14ac:dyDescent="0.2">
      <c r="B121" s="61" t="s">
        <v>213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12225</v>
      </c>
      <c r="Y121" s="58">
        <v>0</v>
      </c>
      <c r="Z121" s="58">
        <v>0</v>
      </c>
      <c r="AA121" s="58">
        <v>0</v>
      </c>
      <c r="AB121" s="58">
        <v>0</v>
      </c>
    </row>
    <row r="122" spans="2:28" x14ac:dyDescent="0.2">
      <c r="B122" s="61" t="s">
        <v>317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2950</v>
      </c>
      <c r="Y122" s="58">
        <v>2920</v>
      </c>
      <c r="Z122" s="58">
        <v>3120</v>
      </c>
      <c r="AA122" s="58">
        <v>3262.2194549999999</v>
      </c>
      <c r="AB122" s="58">
        <v>4000</v>
      </c>
    </row>
    <row r="123" spans="2:28" x14ac:dyDescent="0.2">
      <c r="B123" s="61" t="s">
        <v>318</v>
      </c>
      <c r="C123" s="58">
        <v>0</v>
      </c>
      <c r="D123" s="58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>
        <v>0</v>
      </c>
      <c r="V123" s="58">
        <v>0</v>
      </c>
      <c r="W123" s="58">
        <v>40527300</v>
      </c>
      <c r="X123" s="58">
        <v>24977487.415812001</v>
      </c>
      <c r="Y123" s="58">
        <v>1620375.062559</v>
      </c>
      <c r="Z123" s="58">
        <v>0</v>
      </c>
      <c r="AA123" s="58">
        <v>0</v>
      </c>
      <c r="AB123" s="58">
        <v>0</v>
      </c>
    </row>
    <row r="124" spans="2:28" x14ac:dyDescent="0.2">
      <c r="B124" s="61" t="s">
        <v>319</v>
      </c>
      <c r="C124" s="58">
        <v>0</v>
      </c>
      <c r="D124" s="58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  <c r="S124" s="58">
        <v>0</v>
      </c>
      <c r="T124" s="58">
        <v>0</v>
      </c>
      <c r="U124" s="58">
        <v>0</v>
      </c>
      <c r="V124" s="58">
        <v>0</v>
      </c>
      <c r="W124" s="58">
        <v>0</v>
      </c>
      <c r="X124" s="58">
        <v>0</v>
      </c>
      <c r="Y124" s="58">
        <v>0</v>
      </c>
      <c r="Z124" s="58">
        <v>2087.5632810000002</v>
      </c>
      <c r="AA124" s="58">
        <v>4000</v>
      </c>
      <c r="AB124" s="58">
        <v>4240</v>
      </c>
    </row>
    <row r="125" spans="2:28" x14ac:dyDescent="0.2">
      <c r="B125" s="61" t="s">
        <v>217</v>
      </c>
      <c r="C125" s="58">
        <v>0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>
        <v>0</v>
      </c>
      <c r="W125" s="58">
        <v>0</v>
      </c>
      <c r="X125" s="58">
        <v>0</v>
      </c>
      <c r="Y125" s="58">
        <v>0</v>
      </c>
      <c r="Z125" s="58">
        <v>0</v>
      </c>
      <c r="AA125" s="58">
        <v>0</v>
      </c>
      <c r="AB125" s="58">
        <v>0</v>
      </c>
    </row>
    <row r="126" spans="2:28" x14ac:dyDescent="0.2">
      <c r="B126" s="61" t="s">
        <v>320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  <c r="S126" s="58">
        <v>0</v>
      </c>
      <c r="T126" s="58">
        <v>0</v>
      </c>
      <c r="U126" s="58">
        <v>0</v>
      </c>
      <c r="V126" s="58">
        <v>0</v>
      </c>
      <c r="W126" s="58">
        <v>0</v>
      </c>
      <c r="X126" s="58">
        <v>0</v>
      </c>
      <c r="Y126" s="58">
        <v>0</v>
      </c>
      <c r="Z126" s="58">
        <v>0</v>
      </c>
      <c r="AA126" s="58">
        <v>0</v>
      </c>
      <c r="AB126" s="58">
        <v>0</v>
      </c>
    </row>
    <row r="127" spans="2:28" s="52" customFormat="1" x14ac:dyDescent="0.2">
      <c r="B127" s="91" t="s">
        <v>219</v>
      </c>
      <c r="C127" s="92">
        <v>4180030.0872399006</v>
      </c>
      <c r="D127" s="92">
        <v>4766782.1489506699</v>
      </c>
      <c r="E127" s="92">
        <v>5055326.2241930999</v>
      </c>
      <c r="F127" s="92">
        <v>4896171.1099121757</v>
      </c>
      <c r="G127" s="92">
        <v>7721190.1925450005</v>
      </c>
      <c r="H127" s="92">
        <v>7765491.3144629998</v>
      </c>
      <c r="I127" s="92">
        <v>6972863.5124989999</v>
      </c>
      <c r="J127" s="92">
        <v>7642338.2215259997</v>
      </c>
      <c r="K127" s="92">
        <v>8810532.2723389994</v>
      </c>
      <c r="L127" s="92">
        <v>11216570.45250481</v>
      </c>
      <c r="M127" s="92">
        <v>12608140.9082764</v>
      </c>
      <c r="N127" s="92">
        <v>12893494.84141949</v>
      </c>
      <c r="O127" s="92">
        <v>13247213.905118</v>
      </c>
      <c r="P127" s="92">
        <v>14413743.23730742</v>
      </c>
      <c r="Q127" s="92">
        <v>11414415.13170952</v>
      </c>
      <c r="R127" s="92">
        <v>12258888.868953001</v>
      </c>
      <c r="S127" s="92">
        <v>13357668.403214769</v>
      </c>
      <c r="T127" s="92">
        <v>14616872.475754401</v>
      </c>
      <c r="U127" s="92">
        <v>13744491.851269621</v>
      </c>
      <c r="V127" s="92">
        <v>14854856.7778954</v>
      </c>
      <c r="W127" s="92">
        <v>14808365.359441999</v>
      </c>
      <c r="X127" s="92">
        <v>18736750.920226</v>
      </c>
      <c r="Y127" s="92">
        <v>18896831.667895999</v>
      </c>
      <c r="Z127" s="92">
        <v>21778454.694626</v>
      </c>
      <c r="AA127" s="92">
        <v>26984724.7186285</v>
      </c>
      <c r="AB127" s="92">
        <v>27209738.188030999</v>
      </c>
    </row>
    <row r="128" spans="2:28" s="52" customFormat="1" x14ac:dyDescent="0.2">
      <c r="B128" s="90" t="s">
        <v>220</v>
      </c>
      <c r="C128" s="66">
        <v>2003272.3227569005</v>
      </c>
      <c r="D128" s="66">
        <v>2375956.9086466697</v>
      </c>
      <c r="E128" s="66">
        <v>2882166.8883700999</v>
      </c>
      <c r="F128" s="66">
        <v>2689081.756995176</v>
      </c>
      <c r="G128" s="66">
        <v>5144216.4557739999</v>
      </c>
      <c r="H128" s="66">
        <v>5310940.3881639997</v>
      </c>
      <c r="I128" s="66">
        <v>3592235.639463</v>
      </c>
      <c r="J128" s="66">
        <v>3606798.9379750001</v>
      </c>
      <c r="K128" s="66">
        <v>4376074.3884509997</v>
      </c>
      <c r="L128" s="66">
        <v>5773621.8531098105</v>
      </c>
      <c r="M128" s="66">
        <v>5422679.4512714008</v>
      </c>
      <c r="N128" s="66">
        <v>5664440.0163724907</v>
      </c>
      <c r="O128" s="66">
        <v>5877831.2863039998</v>
      </c>
      <c r="P128" s="66">
        <v>6534116.2769744201</v>
      </c>
      <c r="Q128" s="66">
        <v>6861954.8280985197</v>
      </c>
      <c r="R128" s="66">
        <v>6886889.4519239999</v>
      </c>
      <c r="S128" s="66">
        <v>7001458.3193757692</v>
      </c>
      <c r="T128" s="66">
        <v>7642922.3970944006</v>
      </c>
      <c r="U128" s="66">
        <v>7221165.4349266198</v>
      </c>
      <c r="V128" s="66">
        <v>8057782.4664914003</v>
      </c>
      <c r="W128" s="66">
        <v>8332558.2853269996</v>
      </c>
      <c r="X128" s="66">
        <v>10916945.139533</v>
      </c>
      <c r="Y128" s="66">
        <v>11307342.991999</v>
      </c>
      <c r="Z128" s="66">
        <v>11022412.797731001</v>
      </c>
      <c r="AA128" s="66">
        <v>13599796.189159499</v>
      </c>
      <c r="AB128" s="66">
        <v>13344677.214075999</v>
      </c>
    </row>
    <row r="129" spans="2:28" s="52" customFormat="1" x14ac:dyDescent="0.2">
      <c r="B129" s="54" t="s">
        <v>221</v>
      </c>
      <c r="C129" s="55">
        <v>68884.907594999997</v>
      </c>
      <c r="D129" s="55">
        <v>78114.939838999999</v>
      </c>
      <c r="E129" s="55">
        <v>84865.394646999994</v>
      </c>
      <c r="F129" s="55">
        <v>65750.776328000007</v>
      </c>
      <c r="G129" s="55">
        <v>87929.841761000003</v>
      </c>
      <c r="H129" s="55">
        <v>102490.65095</v>
      </c>
      <c r="I129" s="55">
        <v>127502.731287</v>
      </c>
      <c r="J129" s="55">
        <v>157916.416218</v>
      </c>
      <c r="K129" s="55">
        <v>158370.74291900001</v>
      </c>
      <c r="L129" s="55">
        <v>153556.13327300001</v>
      </c>
      <c r="M129" s="55">
        <v>210370.46161100001</v>
      </c>
      <c r="N129" s="55">
        <v>0</v>
      </c>
      <c r="O129" s="55">
        <v>0</v>
      </c>
      <c r="P129" s="55">
        <v>12850.1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  <c r="X129" s="55">
        <v>0</v>
      </c>
      <c r="Y129" s="55">
        <v>0</v>
      </c>
      <c r="Z129" s="55">
        <v>0</v>
      </c>
      <c r="AA129" s="55">
        <v>0</v>
      </c>
      <c r="AB129" s="55">
        <v>0</v>
      </c>
    </row>
    <row r="130" spans="2:28" x14ac:dyDescent="0.2">
      <c r="B130" s="60" t="s">
        <v>222</v>
      </c>
      <c r="C130" s="58">
        <v>1437.104</v>
      </c>
      <c r="D130" s="58">
        <v>10594.5</v>
      </c>
      <c r="E130" s="58">
        <v>12674.4</v>
      </c>
      <c r="F130" s="58">
        <v>6954.3230789999998</v>
      </c>
      <c r="G130" s="58">
        <v>7533.7427630000002</v>
      </c>
      <c r="H130" s="58">
        <v>11906.729998999999</v>
      </c>
      <c r="I130" s="58">
        <v>15352</v>
      </c>
      <c r="J130" s="58">
        <v>14436.595525000001</v>
      </c>
      <c r="K130" s="58">
        <v>14038.621132</v>
      </c>
      <c r="L130" s="58">
        <v>0</v>
      </c>
      <c r="M130" s="58">
        <v>0</v>
      </c>
      <c r="N130" s="58">
        <v>0</v>
      </c>
      <c r="O130" s="58">
        <v>0</v>
      </c>
      <c r="P130" s="58">
        <v>0</v>
      </c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>
        <v>0</v>
      </c>
      <c r="W130" s="58">
        <v>0</v>
      </c>
      <c r="X130" s="58">
        <v>0</v>
      </c>
      <c r="Y130" s="58">
        <v>0</v>
      </c>
      <c r="Z130" s="58">
        <v>0</v>
      </c>
      <c r="AA130" s="58">
        <v>0</v>
      </c>
      <c r="AB130" s="58">
        <v>0</v>
      </c>
    </row>
    <row r="131" spans="2:28" x14ac:dyDescent="0.2">
      <c r="B131" s="60" t="s">
        <v>223</v>
      </c>
      <c r="C131" s="58">
        <v>67447.803595000005</v>
      </c>
      <c r="D131" s="58">
        <v>67520.439838999999</v>
      </c>
      <c r="E131" s="58">
        <v>72190.994647</v>
      </c>
      <c r="F131" s="58">
        <v>58796.453248999998</v>
      </c>
      <c r="G131" s="58">
        <v>80396.098998000001</v>
      </c>
      <c r="H131" s="58">
        <v>90583.920950999993</v>
      </c>
      <c r="I131" s="58">
        <v>112150.731287</v>
      </c>
      <c r="J131" s="58">
        <v>143479.82069299999</v>
      </c>
      <c r="K131" s="58">
        <v>144332.12178700001</v>
      </c>
      <c r="L131" s="58">
        <v>153556.13327300001</v>
      </c>
      <c r="M131" s="58">
        <v>210370.46161100001</v>
      </c>
      <c r="N131" s="58">
        <v>0</v>
      </c>
      <c r="O131" s="58">
        <v>0</v>
      </c>
      <c r="P131" s="58">
        <v>12850.1</v>
      </c>
      <c r="Q131" s="58">
        <v>0</v>
      </c>
      <c r="R131" s="58">
        <v>0</v>
      </c>
      <c r="S131" s="58">
        <v>0</v>
      </c>
      <c r="T131" s="58">
        <v>0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  <c r="AB131" s="58">
        <v>0</v>
      </c>
    </row>
    <row r="132" spans="2:28" s="52" customFormat="1" x14ac:dyDescent="0.2">
      <c r="B132" s="54" t="s">
        <v>224</v>
      </c>
      <c r="C132" s="55">
        <v>1928523.9701619004</v>
      </c>
      <c r="D132" s="55">
        <v>2257220.11780767</v>
      </c>
      <c r="E132" s="55">
        <v>2759947.2077231002</v>
      </c>
      <c r="F132" s="55">
        <v>2587745.703667176</v>
      </c>
      <c r="G132" s="55">
        <v>5022337.475013</v>
      </c>
      <c r="H132" s="55">
        <v>5173212.9412139999</v>
      </c>
      <c r="I132" s="55">
        <v>3427617.9081760002</v>
      </c>
      <c r="J132" s="55">
        <v>3410471.5217570001</v>
      </c>
      <c r="K132" s="55">
        <v>4179281.6455319999</v>
      </c>
      <c r="L132" s="55">
        <v>5570161.3198368102</v>
      </c>
      <c r="M132" s="55">
        <v>5157974.5896604005</v>
      </c>
      <c r="N132" s="55">
        <v>5588461.2163724899</v>
      </c>
      <c r="O132" s="55">
        <v>5813923.2863039998</v>
      </c>
      <c r="P132" s="55">
        <v>6448934.1661334196</v>
      </c>
      <c r="Q132" s="55">
        <v>6785613.9580985196</v>
      </c>
      <c r="R132" s="55">
        <v>6808719.6655890001</v>
      </c>
      <c r="S132" s="55">
        <v>6923159.8838457698</v>
      </c>
      <c r="T132" s="55">
        <v>7552855.3485134002</v>
      </c>
      <c r="U132" s="55">
        <v>7122732.4349266198</v>
      </c>
      <c r="V132" s="55">
        <v>8057782.4664914003</v>
      </c>
      <c r="W132" s="55">
        <v>8332558.2853269996</v>
      </c>
      <c r="X132" s="55">
        <v>10916945.139533</v>
      </c>
      <c r="Y132" s="55">
        <v>11307342.991999</v>
      </c>
      <c r="Z132" s="55">
        <v>11022412.797731001</v>
      </c>
      <c r="AA132" s="55">
        <v>13599796.189159499</v>
      </c>
      <c r="AB132" s="55">
        <v>13344677.214075999</v>
      </c>
    </row>
    <row r="133" spans="2:28" x14ac:dyDescent="0.2">
      <c r="B133" s="60" t="s">
        <v>225</v>
      </c>
      <c r="C133" s="58">
        <v>307294.78777699999</v>
      </c>
      <c r="D133" s="58">
        <v>316470.60064600001</v>
      </c>
      <c r="E133" s="58">
        <v>400998.19339600002</v>
      </c>
      <c r="F133" s="58">
        <v>470787.759892</v>
      </c>
      <c r="G133" s="58">
        <v>463818.64033600001</v>
      </c>
      <c r="H133" s="58">
        <v>660568.57571799995</v>
      </c>
      <c r="I133" s="58">
        <v>697553.75849000004</v>
      </c>
      <c r="J133" s="58">
        <v>678735.89905400004</v>
      </c>
      <c r="K133" s="58">
        <v>737580.39459799998</v>
      </c>
      <c r="L133" s="58">
        <v>984076.15940999996</v>
      </c>
      <c r="M133" s="58">
        <v>1065609.8421759999</v>
      </c>
      <c r="N133" s="58">
        <v>1186560.9468005199</v>
      </c>
      <c r="O133" s="58">
        <v>1240631.59470631</v>
      </c>
      <c r="P133" s="58">
        <v>836523.07033855002</v>
      </c>
      <c r="Q133" s="58">
        <v>967664.44099999999</v>
      </c>
      <c r="R133" s="58">
        <v>985889.36311999999</v>
      </c>
      <c r="S133" s="58">
        <v>890870.20019400003</v>
      </c>
      <c r="T133" s="58">
        <v>750533.34312414005</v>
      </c>
      <c r="U133" s="58">
        <v>659189.13201662002</v>
      </c>
      <c r="V133" s="58">
        <v>0</v>
      </c>
      <c r="W133" s="58">
        <v>0</v>
      </c>
      <c r="X133" s="58">
        <v>0</v>
      </c>
      <c r="Y133" s="58">
        <v>0</v>
      </c>
      <c r="Z133" s="58">
        <v>0</v>
      </c>
      <c r="AA133" s="58">
        <v>0</v>
      </c>
      <c r="AB133" s="58">
        <v>0</v>
      </c>
    </row>
    <row r="134" spans="2:28" x14ac:dyDescent="0.2">
      <c r="B134" s="60" t="s">
        <v>226</v>
      </c>
      <c r="C134" s="58">
        <v>154766.28256200001</v>
      </c>
      <c r="D134" s="58">
        <v>134690.54863599999</v>
      </c>
      <c r="E134" s="58">
        <v>162864.59674899999</v>
      </c>
      <c r="F134" s="58">
        <v>169130.03549000001</v>
      </c>
      <c r="G134" s="58">
        <v>176042.87647700001</v>
      </c>
      <c r="H134" s="58">
        <v>172987.87371700001</v>
      </c>
      <c r="I134" s="58">
        <v>178828.785</v>
      </c>
      <c r="J134" s="58">
        <v>184979.17</v>
      </c>
      <c r="K134" s="58">
        <v>223930.06400000001</v>
      </c>
      <c r="L134" s="58">
        <v>246121.163</v>
      </c>
      <c r="M134" s="58">
        <v>256463.152</v>
      </c>
      <c r="N134" s="58">
        <v>271567.52926799998</v>
      </c>
      <c r="O134" s="58">
        <v>286187.38692700001</v>
      </c>
      <c r="P134" s="58">
        <v>292578.30344799999</v>
      </c>
      <c r="Q134" s="58">
        <v>248980.907473</v>
      </c>
      <c r="R134" s="58">
        <v>272376.04080000002</v>
      </c>
      <c r="S134" s="58">
        <v>333560.31199999998</v>
      </c>
      <c r="T134" s="58">
        <v>335154.86226099997</v>
      </c>
      <c r="U134" s="58">
        <v>378522.20600000001</v>
      </c>
      <c r="V134" s="58">
        <v>0</v>
      </c>
      <c r="W134" s="58">
        <v>0</v>
      </c>
      <c r="X134" s="58">
        <v>0</v>
      </c>
      <c r="Y134" s="58">
        <v>0</v>
      </c>
      <c r="Z134" s="58">
        <v>0</v>
      </c>
      <c r="AA134" s="58">
        <v>0</v>
      </c>
      <c r="AB134" s="58">
        <v>0</v>
      </c>
    </row>
    <row r="135" spans="2:28" x14ac:dyDescent="0.2">
      <c r="B135" s="60" t="s">
        <v>227</v>
      </c>
      <c r="C135" s="58">
        <v>109586.24967600001</v>
      </c>
      <c r="D135" s="58">
        <v>150487.407164</v>
      </c>
      <c r="E135" s="58">
        <v>172133.230457</v>
      </c>
      <c r="F135" s="58">
        <v>171028.69645300001</v>
      </c>
      <c r="G135" s="58">
        <v>277028.89702199999</v>
      </c>
      <c r="H135" s="58">
        <v>464089.47592200001</v>
      </c>
      <c r="I135" s="58">
        <v>389355.41046400002</v>
      </c>
      <c r="J135" s="58">
        <v>333332.13354499999</v>
      </c>
      <c r="K135" s="58">
        <v>467325.06961499999</v>
      </c>
      <c r="L135" s="58">
        <v>448985.49615800002</v>
      </c>
      <c r="M135" s="58">
        <v>435182.44622500002</v>
      </c>
      <c r="N135" s="58">
        <v>405497.53023500001</v>
      </c>
      <c r="O135" s="58">
        <v>128721.112656</v>
      </c>
      <c r="P135" s="58">
        <v>104373.80878242</v>
      </c>
      <c r="Q135" s="58">
        <v>79731.242962520002</v>
      </c>
      <c r="R135" s="58">
        <v>125784.498238</v>
      </c>
      <c r="S135" s="58">
        <v>92492.409790999998</v>
      </c>
      <c r="T135" s="58">
        <v>105687.630323</v>
      </c>
      <c r="U135" s="58">
        <v>94328.734469000003</v>
      </c>
      <c r="V135" s="58">
        <v>0</v>
      </c>
      <c r="W135" s="58">
        <v>0</v>
      </c>
      <c r="X135" s="58">
        <v>0</v>
      </c>
      <c r="Y135" s="58">
        <v>0</v>
      </c>
      <c r="Z135" s="58">
        <v>0</v>
      </c>
      <c r="AA135" s="58">
        <v>0</v>
      </c>
      <c r="AB135" s="58">
        <v>0</v>
      </c>
    </row>
    <row r="136" spans="2:28" x14ac:dyDescent="0.2">
      <c r="B136" s="60" t="s">
        <v>321</v>
      </c>
      <c r="C136" s="58">
        <v>208201.986171</v>
      </c>
      <c r="D136" s="58">
        <v>219840.2</v>
      </c>
      <c r="E136" s="58">
        <v>269544.24</v>
      </c>
      <c r="F136" s="58">
        <v>245518.20789399999</v>
      </c>
      <c r="G136" s="58">
        <v>256324.25</v>
      </c>
      <c r="H136" s="58">
        <v>246935.4</v>
      </c>
      <c r="I136" s="58">
        <v>342427.416768</v>
      </c>
      <c r="J136" s="58">
        <v>326383.00170800003</v>
      </c>
      <c r="K136" s="58">
        <v>355745.959776</v>
      </c>
      <c r="L136" s="58">
        <v>389074.77</v>
      </c>
      <c r="M136" s="58">
        <v>364996.31324799999</v>
      </c>
      <c r="N136" s="58">
        <v>480354.81790899998</v>
      </c>
      <c r="O136" s="58">
        <v>1305334.8101949999</v>
      </c>
      <c r="P136" s="58">
        <v>2055856.3868450001</v>
      </c>
      <c r="Q136" s="58">
        <v>3570932.946465</v>
      </c>
      <c r="R136" s="58">
        <v>3159214.8531519999</v>
      </c>
      <c r="S136" s="58">
        <v>2991502.0178220002</v>
      </c>
      <c r="T136" s="58">
        <v>2647642.6396309999</v>
      </c>
      <c r="U136" s="58">
        <v>3704298.3072680002</v>
      </c>
      <c r="V136" s="58">
        <v>1031799.287411</v>
      </c>
      <c r="W136" s="58">
        <v>1480822.436551</v>
      </c>
      <c r="X136" s="58">
        <v>2170915.5575879999</v>
      </c>
      <c r="Y136" s="58">
        <v>1796602.732507</v>
      </c>
      <c r="Z136" s="58">
        <v>1972862.1088099999</v>
      </c>
      <c r="AA136" s="58">
        <v>2030199.4113040001</v>
      </c>
      <c r="AB136" s="58">
        <v>2076230.734439</v>
      </c>
    </row>
    <row r="137" spans="2:28" x14ac:dyDescent="0.2">
      <c r="B137" s="60" t="s">
        <v>229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>
        <v>0</v>
      </c>
      <c r="V137" s="58">
        <v>3020029.5973479999</v>
      </c>
      <c r="W137" s="58">
        <v>3590543.1391540002</v>
      </c>
      <c r="X137" s="58">
        <v>4235661.5097430004</v>
      </c>
      <c r="Y137" s="58">
        <v>3710915.0088360002</v>
      </c>
      <c r="Z137" s="58">
        <v>4533415.1826090002</v>
      </c>
      <c r="AA137" s="58">
        <v>5331186.566656</v>
      </c>
      <c r="AB137" s="58">
        <v>4911782.1020020004</v>
      </c>
    </row>
    <row r="138" spans="2:28" x14ac:dyDescent="0.2">
      <c r="B138" s="60" t="s">
        <v>230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230820.23650299999</v>
      </c>
      <c r="W138" s="58">
        <v>178216.401235</v>
      </c>
      <c r="X138" s="58">
        <v>211285.39613800001</v>
      </c>
      <c r="Y138" s="58">
        <v>225579.01926999999</v>
      </c>
      <c r="Z138" s="58">
        <v>232692.480816</v>
      </c>
      <c r="AA138" s="58">
        <v>242159.86775100001</v>
      </c>
      <c r="AB138" s="58">
        <v>368147.81199800002</v>
      </c>
    </row>
    <row r="139" spans="2:28" x14ac:dyDescent="0.2">
      <c r="B139" s="60" t="s">
        <v>231</v>
      </c>
      <c r="C139" s="58">
        <v>79838.337862999993</v>
      </c>
      <c r="D139" s="58">
        <v>145675.21915799999</v>
      </c>
      <c r="E139" s="58">
        <v>132887.14327999999</v>
      </c>
      <c r="F139" s="58">
        <v>165570.522</v>
      </c>
      <c r="G139" s="58">
        <v>155043.76999999999</v>
      </c>
      <c r="H139" s="58">
        <v>154894.86199999999</v>
      </c>
      <c r="I139" s="58">
        <v>16417.145</v>
      </c>
      <c r="J139" s="58">
        <v>18807.731</v>
      </c>
      <c r="K139" s="58">
        <v>17261.820500000002</v>
      </c>
      <c r="L139" s="58">
        <v>27070.165000000001</v>
      </c>
      <c r="M139" s="58">
        <v>36081.006999999998</v>
      </c>
      <c r="N139" s="58">
        <v>40454.050999999999</v>
      </c>
      <c r="O139" s="58">
        <v>45392.826999999997</v>
      </c>
      <c r="P139" s="58">
        <v>15907.092000000001</v>
      </c>
      <c r="Q139" s="58">
        <v>18211.940999999999</v>
      </c>
      <c r="R139" s="58">
        <v>10715.470069999999</v>
      </c>
      <c r="S139" s="58">
        <v>8833.2764050000005</v>
      </c>
      <c r="T139" s="58">
        <v>13491.904704</v>
      </c>
      <c r="U139" s="58">
        <v>12464.607</v>
      </c>
      <c r="V139" s="58">
        <v>0</v>
      </c>
      <c r="W139" s="58">
        <v>0</v>
      </c>
      <c r="X139" s="58">
        <v>0</v>
      </c>
      <c r="Y139" s="58">
        <v>0</v>
      </c>
      <c r="Z139" s="58">
        <v>0</v>
      </c>
      <c r="AA139" s="58">
        <v>0</v>
      </c>
      <c r="AB139" s="58">
        <v>0</v>
      </c>
    </row>
    <row r="140" spans="2:28" x14ac:dyDescent="0.2">
      <c r="B140" s="60" t="s">
        <v>232</v>
      </c>
      <c r="C140" s="58">
        <v>0</v>
      </c>
      <c r="D140" s="58">
        <v>0</v>
      </c>
      <c r="E140" s="58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>
        <v>492477.64210900001</v>
      </c>
      <c r="W140" s="58">
        <v>253585.28851799999</v>
      </c>
      <c r="X140" s="58">
        <v>241403.10149999999</v>
      </c>
      <c r="Y140" s="58">
        <v>272010.35495900002</v>
      </c>
      <c r="Z140" s="58">
        <v>301338.21069500002</v>
      </c>
      <c r="AA140" s="58">
        <v>393632.50610200001</v>
      </c>
      <c r="AB140" s="58">
        <v>337605.66850600002</v>
      </c>
    </row>
    <row r="141" spans="2:28" x14ac:dyDescent="0.2">
      <c r="B141" s="60" t="s">
        <v>233</v>
      </c>
      <c r="C141" s="58">
        <v>939995.28670690034</v>
      </c>
      <c r="D141" s="58">
        <v>959107.93007067009</v>
      </c>
      <c r="E141" s="58">
        <v>1108520.2242511001</v>
      </c>
      <c r="F141" s="58">
        <v>986487.56573017605</v>
      </c>
      <c r="G141" s="58">
        <v>1193275.4696200001</v>
      </c>
      <c r="H141" s="58">
        <v>1299852.1427829999</v>
      </c>
      <c r="I141" s="58">
        <v>1611971.252077</v>
      </c>
      <c r="J141" s="58">
        <v>1517409.9397390001</v>
      </c>
      <c r="K141" s="58">
        <v>1916631.0285169999</v>
      </c>
      <c r="L141" s="58">
        <v>2537360.3576928102</v>
      </c>
      <c r="M141" s="58">
        <v>2522743.8706724001</v>
      </c>
      <c r="N141" s="58">
        <v>2720238.0065089702</v>
      </c>
      <c r="O141" s="58">
        <v>2258045.4942756901</v>
      </c>
      <c r="P141" s="58">
        <v>2617730.8063924504</v>
      </c>
      <c r="Q141" s="58">
        <v>1281848.66453</v>
      </c>
      <c r="R141" s="58">
        <v>1373730.2196750001</v>
      </c>
      <c r="S141" s="58">
        <v>1370360.7149727701</v>
      </c>
      <c r="T141" s="58">
        <v>1551203.66088626</v>
      </c>
      <c r="U141" s="58">
        <v>1747822.916714</v>
      </c>
      <c r="V141" s="58">
        <v>2968090.5038883998</v>
      </c>
      <c r="W141" s="58">
        <v>2471041.825865</v>
      </c>
      <c r="X141" s="58">
        <v>3241555.1218050001</v>
      </c>
      <c r="Y141" s="58">
        <v>3186863.680369</v>
      </c>
      <c r="Z141" s="58">
        <v>2723544.5921160001</v>
      </c>
      <c r="AA141" s="58">
        <v>4351239.0422294997</v>
      </c>
      <c r="AB141" s="58">
        <v>4383847.7156260004</v>
      </c>
    </row>
    <row r="142" spans="2:28" x14ac:dyDescent="0.2">
      <c r="B142" s="60" t="s">
        <v>234</v>
      </c>
      <c r="C142" s="58">
        <v>0</v>
      </c>
      <c r="D142" s="58">
        <v>0</v>
      </c>
      <c r="E142" s="58">
        <v>0</v>
      </c>
      <c r="F142" s="58">
        <v>0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58">
        <v>0</v>
      </c>
      <c r="O142" s="58">
        <v>0</v>
      </c>
      <c r="P142" s="58">
        <v>0</v>
      </c>
      <c r="Q142" s="58">
        <v>0</v>
      </c>
      <c r="R142" s="58">
        <v>0</v>
      </c>
      <c r="S142" s="58">
        <v>0</v>
      </c>
      <c r="T142" s="58">
        <v>0</v>
      </c>
      <c r="U142" s="58">
        <v>0</v>
      </c>
      <c r="V142" s="58">
        <v>314565.19923199998</v>
      </c>
      <c r="W142" s="58">
        <v>358349.19400399999</v>
      </c>
      <c r="X142" s="58">
        <v>816124.45275900001</v>
      </c>
      <c r="Y142" s="58">
        <v>2115372.196058</v>
      </c>
      <c r="Z142" s="58">
        <v>1258560.2226849999</v>
      </c>
      <c r="AA142" s="58">
        <v>1251378.7951169999</v>
      </c>
      <c r="AB142" s="58">
        <v>1267063.181505</v>
      </c>
    </row>
    <row r="143" spans="2:28" x14ac:dyDescent="0.2">
      <c r="B143" s="60" t="s">
        <v>235</v>
      </c>
      <c r="C143" s="58">
        <v>128841.039406</v>
      </c>
      <c r="D143" s="58">
        <v>330948.21213300002</v>
      </c>
      <c r="E143" s="58">
        <v>512999.57958999998</v>
      </c>
      <c r="F143" s="58">
        <v>379222.91620799998</v>
      </c>
      <c r="G143" s="58">
        <v>2500803.5715580001</v>
      </c>
      <c r="H143" s="58">
        <v>2173884.6110740001</v>
      </c>
      <c r="I143" s="58">
        <v>191064.140377</v>
      </c>
      <c r="J143" s="58">
        <v>350823.64671100001</v>
      </c>
      <c r="K143" s="58">
        <v>460807.30852600001</v>
      </c>
      <c r="L143" s="58">
        <v>937473.20857599995</v>
      </c>
      <c r="M143" s="58">
        <v>476897.958339</v>
      </c>
      <c r="N143" s="58">
        <v>483788.33465099998</v>
      </c>
      <c r="O143" s="58">
        <v>549610.06054400001</v>
      </c>
      <c r="P143" s="58">
        <v>525964.69832700002</v>
      </c>
      <c r="Q143" s="58">
        <v>618243.81466799998</v>
      </c>
      <c r="R143" s="58">
        <v>881009.22053399996</v>
      </c>
      <c r="S143" s="58">
        <v>1235540.952661</v>
      </c>
      <c r="T143" s="58">
        <v>2149141.3075839998</v>
      </c>
      <c r="U143" s="58">
        <v>526106.53145899996</v>
      </c>
      <c r="V143" s="58">
        <v>0</v>
      </c>
      <c r="W143" s="58">
        <v>0</v>
      </c>
      <c r="X143" s="58">
        <v>0</v>
      </c>
      <c r="Y143" s="58">
        <v>0</v>
      </c>
      <c r="Z143" s="58">
        <v>0</v>
      </c>
      <c r="AA143" s="58">
        <v>0</v>
      </c>
      <c r="AB143" s="58">
        <v>0</v>
      </c>
    </row>
    <row r="144" spans="2:28" s="52" customFormat="1" x14ac:dyDescent="0.2">
      <c r="B144" s="54" t="s">
        <v>236</v>
      </c>
      <c r="C144" s="55">
        <v>5863.4449999999997</v>
      </c>
      <c r="D144" s="55">
        <v>40621.851000000002</v>
      </c>
      <c r="E144" s="55">
        <v>37354.286</v>
      </c>
      <c r="F144" s="55">
        <v>35585.277000000002</v>
      </c>
      <c r="G144" s="55">
        <v>33949.139000000003</v>
      </c>
      <c r="H144" s="55">
        <v>35236.796000000002</v>
      </c>
      <c r="I144" s="55">
        <v>37115</v>
      </c>
      <c r="J144" s="55">
        <v>38411</v>
      </c>
      <c r="K144" s="55">
        <v>38422</v>
      </c>
      <c r="L144" s="55">
        <v>49904.4</v>
      </c>
      <c r="M144" s="55">
        <v>54334.400000000001</v>
      </c>
      <c r="N144" s="55">
        <v>75978.8</v>
      </c>
      <c r="O144" s="55">
        <v>63908</v>
      </c>
      <c r="P144" s="55">
        <v>72332.010840999996</v>
      </c>
      <c r="Q144" s="55">
        <v>76340.87</v>
      </c>
      <c r="R144" s="55">
        <v>78169.786334999997</v>
      </c>
      <c r="S144" s="55">
        <v>78298.435530000002</v>
      </c>
      <c r="T144" s="55">
        <v>90067.048580999995</v>
      </c>
      <c r="U144" s="55">
        <v>98433</v>
      </c>
      <c r="V144" s="55">
        <v>0</v>
      </c>
      <c r="W144" s="55">
        <v>0</v>
      </c>
      <c r="X144" s="55">
        <v>0</v>
      </c>
      <c r="Y144" s="55">
        <v>0</v>
      </c>
      <c r="Z144" s="55">
        <v>0</v>
      </c>
      <c r="AA144" s="55">
        <v>0</v>
      </c>
      <c r="AB144" s="55">
        <v>0</v>
      </c>
    </row>
    <row r="145" spans="2:28" x14ac:dyDescent="0.2">
      <c r="B145" s="60" t="s">
        <v>237</v>
      </c>
      <c r="C145" s="58">
        <v>4694.3230000000003</v>
      </c>
      <c r="D145" s="58">
        <v>36743.508999999998</v>
      </c>
      <c r="E145" s="58">
        <v>34632.966999999997</v>
      </c>
      <c r="F145" s="58">
        <v>32768.163</v>
      </c>
      <c r="G145" s="58">
        <v>31689.075000000001</v>
      </c>
      <c r="H145" s="58">
        <v>32948.792999999998</v>
      </c>
      <c r="I145" s="58">
        <v>35981</v>
      </c>
      <c r="J145" s="58">
        <v>36353.5</v>
      </c>
      <c r="K145" s="58">
        <v>36947</v>
      </c>
      <c r="L145" s="58">
        <v>48945.4</v>
      </c>
      <c r="M145" s="58">
        <v>51608.9</v>
      </c>
      <c r="N145" s="58">
        <v>74384.800000000003</v>
      </c>
      <c r="O145" s="58">
        <v>61979.1</v>
      </c>
      <c r="P145" s="58">
        <v>69598.010840999996</v>
      </c>
      <c r="Q145" s="58">
        <v>75284.87</v>
      </c>
      <c r="R145" s="58">
        <v>77213.461391000004</v>
      </c>
      <c r="S145" s="58">
        <v>75214.321280999997</v>
      </c>
      <c r="T145" s="58">
        <v>86892.731581</v>
      </c>
      <c r="U145" s="58">
        <v>95097</v>
      </c>
      <c r="V145" s="58">
        <v>0</v>
      </c>
      <c r="W145" s="58">
        <v>0</v>
      </c>
      <c r="X145" s="58">
        <v>0</v>
      </c>
      <c r="Y145" s="58">
        <v>0</v>
      </c>
      <c r="Z145" s="58">
        <v>0</v>
      </c>
      <c r="AA145" s="58">
        <v>0</v>
      </c>
      <c r="AB145" s="58">
        <v>0</v>
      </c>
    </row>
    <row r="146" spans="2:28" x14ac:dyDescent="0.2">
      <c r="B146" s="60" t="s">
        <v>238</v>
      </c>
      <c r="C146" s="58">
        <v>1169.1220000000001</v>
      </c>
      <c r="D146" s="58">
        <v>3878.3420000000001</v>
      </c>
      <c r="E146" s="58">
        <v>2721.319</v>
      </c>
      <c r="F146" s="58">
        <v>2817.114</v>
      </c>
      <c r="G146" s="58">
        <v>2260.0639999999999</v>
      </c>
      <c r="H146" s="58">
        <v>2288.0030000000002</v>
      </c>
      <c r="I146" s="58">
        <v>1134</v>
      </c>
      <c r="J146" s="58">
        <v>2057.5</v>
      </c>
      <c r="K146" s="58">
        <v>1475</v>
      </c>
      <c r="L146" s="58">
        <v>959</v>
      </c>
      <c r="M146" s="58">
        <v>2725.5</v>
      </c>
      <c r="N146" s="58">
        <v>1594</v>
      </c>
      <c r="O146" s="58">
        <v>1928.9</v>
      </c>
      <c r="P146" s="58">
        <v>2734</v>
      </c>
      <c r="Q146" s="58">
        <v>1056</v>
      </c>
      <c r="R146" s="58">
        <v>956.32494399999996</v>
      </c>
      <c r="S146" s="58">
        <v>3084.1142490000002</v>
      </c>
      <c r="T146" s="58">
        <v>3174.317</v>
      </c>
      <c r="U146" s="58">
        <v>3336</v>
      </c>
      <c r="V146" s="58">
        <v>0</v>
      </c>
      <c r="W146" s="58">
        <v>0</v>
      </c>
      <c r="X146" s="58">
        <v>0</v>
      </c>
      <c r="Y146" s="58">
        <v>0</v>
      </c>
      <c r="Z146" s="58">
        <v>0</v>
      </c>
      <c r="AA146" s="58">
        <v>0</v>
      </c>
      <c r="AB146" s="58">
        <v>0</v>
      </c>
    </row>
    <row r="147" spans="2:28" x14ac:dyDescent="0.2">
      <c r="B147" s="90" t="s">
        <v>239</v>
      </c>
      <c r="C147" s="66">
        <v>748310.55725199997</v>
      </c>
      <c r="D147" s="66">
        <v>878170.86710799998</v>
      </c>
      <c r="E147" s="66">
        <v>565999.78486400004</v>
      </c>
      <c r="F147" s="66">
        <v>478469.41111300001</v>
      </c>
      <c r="G147" s="66">
        <v>718930.27063100005</v>
      </c>
      <c r="H147" s="66">
        <v>453727.976028</v>
      </c>
      <c r="I147" s="66">
        <v>1001528.696714</v>
      </c>
      <c r="J147" s="66">
        <v>1319455.1238760001</v>
      </c>
      <c r="K147" s="66">
        <v>1213412.560755</v>
      </c>
      <c r="L147" s="66">
        <v>1820318.56791</v>
      </c>
      <c r="M147" s="66">
        <v>3073839.7873280002</v>
      </c>
      <c r="N147" s="66">
        <v>2657402.2852940001</v>
      </c>
      <c r="O147" s="66">
        <v>2350715.869618</v>
      </c>
      <c r="P147" s="66">
        <v>2117466.088945</v>
      </c>
      <c r="Q147" s="66">
        <v>2518262.618609</v>
      </c>
      <c r="R147" s="66">
        <v>2621037.251408</v>
      </c>
      <c r="S147" s="66">
        <v>3062182.2671300001</v>
      </c>
      <c r="T147" s="66">
        <v>3274366.1470150002</v>
      </c>
      <c r="U147" s="66">
        <v>2548102.5146300001</v>
      </c>
      <c r="V147" s="66">
        <v>2582200.5330980001</v>
      </c>
      <c r="W147" s="66">
        <v>2221582.3713239999</v>
      </c>
      <c r="X147" s="66">
        <v>3223694.4135369998</v>
      </c>
      <c r="Y147" s="66">
        <v>2914792.2234260002</v>
      </c>
      <c r="Z147" s="66">
        <v>4873528.2520949999</v>
      </c>
      <c r="AA147" s="66">
        <v>7035494.5053249998</v>
      </c>
      <c r="AB147" s="66">
        <v>6934686.9119830001</v>
      </c>
    </row>
    <row r="148" spans="2:28" x14ac:dyDescent="0.2">
      <c r="B148" s="61" t="s">
        <v>240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496.65894300000002</v>
      </c>
      <c r="X148" s="58">
        <v>1073.804742</v>
      </c>
      <c r="Y148" s="58">
        <v>65426.544933999998</v>
      </c>
      <c r="Z148" s="58">
        <v>371.3</v>
      </c>
      <c r="AA148" s="58">
        <v>337</v>
      </c>
      <c r="AB148" s="58">
        <v>1954.4598000000001</v>
      </c>
    </row>
    <row r="149" spans="2:28" x14ac:dyDescent="0.2">
      <c r="B149" s="61" t="s">
        <v>241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1754525.990121</v>
      </c>
      <c r="O149" s="58">
        <v>1759715.6597120001</v>
      </c>
      <c r="P149" s="58">
        <v>1445969.070171</v>
      </c>
      <c r="Q149" s="58">
        <v>1879036.146187</v>
      </c>
      <c r="R149" s="58">
        <v>2254482.3271929999</v>
      </c>
      <c r="S149" s="58">
        <v>2220277.5961969998</v>
      </c>
      <c r="T149" s="58">
        <v>2909833.4937300002</v>
      </c>
      <c r="U149" s="58">
        <v>2114473.6616989998</v>
      </c>
      <c r="V149" s="58">
        <v>2328187.2885560002</v>
      </c>
      <c r="W149" s="58">
        <v>1955768.171411</v>
      </c>
      <c r="X149" s="58">
        <v>2722712.3813550002</v>
      </c>
      <c r="Y149" s="58">
        <v>2411800.9712760001</v>
      </c>
      <c r="Z149" s="58">
        <v>3946344.811183</v>
      </c>
      <c r="AA149" s="58">
        <v>6479605.1287900005</v>
      </c>
      <c r="AB149" s="58">
        <v>6480674.3762720004</v>
      </c>
    </row>
    <row r="150" spans="2:28" x14ac:dyDescent="0.2">
      <c r="B150" s="61" t="s">
        <v>322</v>
      </c>
      <c r="C150" s="58">
        <v>0</v>
      </c>
      <c r="D150" s="58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0</v>
      </c>
      <c r="W150" s="58">
        <v>1094.9839999999999</v>
      </c>
      <c r="X150" s="58">
        <v>1042.925</v>
      </c>
      <c r="Y150" s="58">
        <v>1186.6199999999999</v>
      </c>
      <c r="Z150" s="58">
        <v>268.245</v>
      </c>
      <c r="AA150" s="58">
        <v>385.72300000000001</v>
      </c>
      <c r="AB150" s="58">
        <v>430.09899999999999</v>
      </c>
    </row>
    <row r="151" spans="2:28" x14ac:dyDescent="0.2">
      <c r="B151" s="61" t="s">
        <v>242</v>
      </c>
      <c r="C151" s="58">
        <v>216106.71471</v>
      </c>
      <c r="D151" s="58">
        <v>193483.324027</v>
      </c>
      <c r="E151" s="58">
        <v>202944.107116</v>
      </c>
      <c r="F151" s="58">
        <v>175989.970577</v>
      </c>
      <c r="G151" s="58">
        <v>267300.069174</v>
      </c>
      <c r="H151" s="58">
        <v>261334.74648100001</v>
      </c>
      <c r="I151" s="58">
        <v>328897.12540899997</v>
      </c>
      <c r="J151" s="58">
        <v>239640.73998700001</v>
      </c>
      <c r="K151" s="58">
        <v>345728.39058000001</v>
      </c>
      <c r="L151" s="58">
        <v>470278.329921</v>
      </c>
      <c r="M151" s="58">
        <v>343389.858443</v>
      </c>
      <c r="N151" s="58">
        <v>465611.84262900002</v>
      </c>
      <c r="O151" s="58">
        <v>421647.14746000001</v>
      </c>
      <c r="P151" s="58">
        <v>351671.33178200002</v>
      </c>
      <c r="Q151" s="58">
        <v>319376.73034399998</v>
      </c>
      <c r="R151" s="58">
        <v>287346.54203900002</v>
      </c>
      <c r="S151" s="58">
        <v>322997.865376</v>
      </c>
      <c r="T151" s="58">
        <v>277765.96300400002</v>
      </c>
      <c r="U151" s="58">
        <v>245389.55426199999</v>
      </c>
      <c r="V151" s="58">
        <v>98641.171361999994</v>
      </c>
      <c r="W151" s="58">
        <v>110329.249591</v>
      </c>
      <c r="X151" s="58">
        <v>120761.949903</v>
      </c>
      <c r="Y151" s="58">
        <v>87658.296583000003</v>
      </c>
      <c r="Z151" s="58">
        <v>118816.506911</v>
      </c>
      <c r="AA151" s="58">
        <v>221134.91658200001</v>
      </c>
      <c r="AB151" s="58">
        <v>180982.199108</v>
      </c>
    </row>
    <row r="152" spans="2:28" x14ac:dyDescent="0.2">
      <c r="B152" s="61" t="s">
        <v>243</v>
      </c>
      <c r="C152" s="58">
        <v>22646.944960000001</v>
      </c>
      <c r="D152" s="58">
        <v>26486.799999999999</v>
      </c>
      <c r="E152" s="58">
        <v>2622</v>
      </c>
      <c r="F152" s="58">
        <v>0</v>
      </c>
      <c r="G152" s="58">
        <v>0</v>
      </c>
      <c r="H152" s="58">
        <v>0</v>
      </c>
      <c r="I152" s="58">
        <v>0</v>
      </c>
      <c r="J152" s="58">
        <v>5465.9026510000003</v>
      </c>
      <c r="K152" s="58">
        <v>2639.2710000000002</v>
      </c>
      <c r="L152" s="58">
        <v>0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8">
        <v>399999.90955500002</v>
      </c>
      <c r="AA152" s="58">
        <v>0</v>
      </c>
      <c r="AB152" s="58">
        <v>0</v>
      </c>
    </row>
    <row r="153" spans="2:28" x14ac:dyDescent="0.2">
      <c r="B153" s="61" t="s">
        <v>244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65353.092393999999</v>
      </c>
      <c r="W153" s="58">
        <v>37046.625739000003</v>
      </c>
      <c r="X153" s="58">
        <v>140255.395277</v>
      </c>
      <c r="Y153" s="58">
        <v>129947.55384199999</v>
      </c>
      <c r="Z153" s="58">
        <v>85568.919125999993</v>
      </c>
      <c r="AA153" s="58">
        <v>53935.885689000002</v>
      </c>
      <c r="AB153" s="58">
        <v>0</v>
      </c>
    </row>
    <row r="154" spans="2:28" x14ac:dyDescent="0.2">
      <c r="B154" s="61" t="s">
        <v>323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51236.021389000001</v>
      </c>
      <c r="O154" s="58">
        <v>0</v>
      </c>
      <c r="P154" s="58">
        <v>55589.357000000004</v>
      </c>
      <c r="Q154" s="58">
        <v>58374.609999</v>
      </c>
      <c r="R154" s="58">
        <v>60455.707000000002</v>
      </c>
      <c r="S154" s="58">
        <v>68865.682981999998</v>
      </c>
      <c r="T154" s="58">
        <v>52123.330957999999</v>
      </c>
      <c r="U154" s="58">
        <v>32746.848000000002</v>
      </c>
      <c r="V154" s="58">
        <v>81011.661202000003</v>
      </c>
      <c r="W154" s="58">
        <v>90743.681639999995</v>
      </c>
      <c r="X154" s="58">
        <v>109569.641</v>
      </c>
      <c r="Y154" s="58">
        <v>135000.374236</v>
      </c>
      <c r="Z154" s="58">
        <v>227243.88622300001</v>
      </c>
      <c r="AA154" s="58">
        <v>187435.087034</v>
      </c>
      <c r="AB154" s="58">
        <v>188233.21013299999</v>
      </c>
    </row>
    <row r="155" spans="2:28" x14ac:dyDescent="0.2">
      <c r="B155" s="61" t="s">
        <v>246</v>
      </c>
      <c r="C155" s="58">
        <v>6350.9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>
        <v>0</v>
      </c>
      <c r="W155" s="58">
        <v>0</v>
      </c>
      <c r="X155" s="58">
        <v>0</v>
      </c>
      <c r="Y155" s="58">
        <v>0</v>
      </c>
      <c r="Z155" s="58">
        <v>0</v>
      </c>
      <c r="AA155" s="58">
        <v>0</v>
      </c>
      <c r="AB155" s="58">
        <v>0</v>
      </c>
    </row>
    <row r="156" spans="2:28" x14ac:dyDescent="0.2">
      <c r="B156" s="61" t="s">
        <v>247</v>
      </c>
      <c r="C156" s="58">
        <v>334059.40318999998</v>
      </c>
      <c r="D156" s="58">
        <v>502600.07858099998</v>
      </c>
      <c r="E156" s="58">
        <v>259497.818688</v>
      </c>
      <c r="F156" s="58">
        <v>255055.370807</v>
      </c>
      <c r="G156" s="58">
        <v>376492.08676699997</v>
      </c>
      <c r="H156" s="58">
        <v>117955.28958</v>
      </c>
      <c r="I156" s="58">
        <v>569122.75162999996</v>
      </c>
      <c r="J156" s="58">
        <v>982490.89352200006</v>
      </c>
      <c r="K156" s="58">
        <v>776595.52777599997</v>
      </c>
      <c r="L156" s="58">
        <v>1303382.1364859999</v>
      </c>
      <c r="M156" s="58">
        <v>2526556.3971460001</v>
      </c>
      <c r="N156" s="58">
        <v>150445.483595</v>
      </c>
      <c r="O156" s="58">
        <v>118218.02293599999</v>
      </c>
      <c r="P156" s="58">
        <v>246861.29856299999</v>
      </c>
      <c r="Q156" s="58">
        <v>247039.84568500001</v>
      </c>
      <c r="R156" s="58">
        <v>15443.675176000001</v>
      </c>
      <c r="S156" s="58">
        <v>449625.407832</v>
      </c>
      <c r="T156" s="58">
        <v>19711.404288999998</v>
      </c>
      <c r="U156" s="58">
        <v>3882.6308749999998</v>
      </c>
      <c r="V156" s="58">
        <v>0</v>
      </c>
      <c r="W156" s="58">
        <v>24603</v>
      </c>
      <c r="X156" s="58">
        <v>19073.777085999998</v>
      </c>
      <c r="Y156" s="58">
        <v>34868.672554999997</v>
      </c>
      <c r="Z156" s="58">
        <v>38209.178218000001</v>
      </c>
      <c r="AA156" s="58">
        <v>41497.59923</v>
      </c>
      <c r="AB156" s="58">
        <v>28804.349391</v>
      </c>
    </row>
    <row r="157" spans="2:28" x14ac:dyDescent="0.2">
      <c r="B157" s="61" t="s">
        <v>248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58">
        <v>0</v>
      </c>
      <c r="O157" s="58">
        <v>0</v>
      </c>
      <c r="P157" s="58">
        <v>0</v>
      </c>
      <c r="Q157" s="58">
        <v>0</v>
      </c>
      <c r="R157" s="58">
        <v>0</v>
      </c>
      <c r="S157" s="58">
        <v>0</v>
      </c>
      <c r="T157" s="58">
        <v>0</v>
      </c>
      <c r="U157" s="58">
        <v>0</v>
      </c>
      <c r="V157" s="58">
        <v>7500</v>
      </c>
      <c r="W157" s="58">
        <v>1500</v>
      </c>
      <c r="X157" s="58">
        <v>92009</v>
      </c>
      <c r="Y157" s="58">
        <v>23698.705999999998</v>
      </c>
      <c r="Z157" s="58">
        <v>5600</v>
      </c>
      <c r="AA157" s="58">
        <v>5600</v>
      </c>
      <c r="AB157" s="58">
        <v>5600</v>
      </c>
    </row>
    <row r="158" spans="2:28" x14ac:dyDescent="0.2">
      <c r="B158" s="61" t="s">
        <v>249</v>
      </c>
      <c r="C158" s="58">
        <v>0</v>
      </c>
      <c r="D158" s="58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1507.3195840000001</v>
      </c>
      <c r="W158" s="58">
        <v>0</v>
      </c>
      <c r="X158" s="58">
        <v>17195.539174000001</v>
      </c>
      <c r="Y158" s="58">
        <v>25204.484</v>
      </c>
      <c r="Z158" s="58">
        <v>51105.495879000002</v>
      </c>
      <c r="AA158" s="58">
        <v>45563.165000000001</v>
      </c>
      <c r="AB158" s="58">
        <v>48008.218279000001</v>
      </c>
    </row>
    <row r="159" spans="2:28" x14ac:dyDescent="0.2">
      <c r="B159" s="61" t="s">
        <v>250</v>
      </c>
      <c r="C159" s="58">
        <v>1103</v>
      </c>
      <c r="D159" s="58">
        <v>1013.6</v>
      </c>
      <c r="E159" s="58">
        <v>1433.1719599999999</v>
      </c>
      <c r="F159" s="58">
        <v>7040.8129289999997</v>
      </c>
      <c r="G159" s="58">
        <v>4894.0796190000001</v>
      </c>
      <c r="H159" s="58">
        <v>1003.664314</v>
      </c>
      <c r="I159" s="58">
        <v>380</v>
      </c>
      <c r="J159" s="58">
        <v>0</v>
      </c>
      <c r="K159" s="58">
        <v>0</v>
      </c>
      <c r="L159" s="58">
        <v>0</v>
      </c>
      <c r="M159" s="58">
        <v>0</v>
      </c>
      <c r="N159" s="58">
        <v>0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0</v>
      </c>
      <c r="W159" s="58">
        <v>0</v>
      </c>
      <c r="X159" s="58">
        <v>0</v>
      </c>
      <c r="Y159" s="58">
        <v>0</v>
      </c>
      <c r="Z159" s="58">
        <v>0</v>
      </c>
      <c r="AA159" s="58">
        <v>0</v>
      </c>
      <c r="AB159" s="58">
        <v>0</v>
      </c>
    </row>
    <row r="160" spans="2:28" x14ac:dyDescent="0.2">
      <c r="B160" s="61" t="s">
        <v>251</v>
      </c>
      <c r="C160" s="58">
        <v>168043.594392</v>
      </c>
      <c r="D160" s="58">
        <v>154587.06450000001</v>
      </c>
      <c r="E160" s="58">
        <v>99502.687099999996</v>
      </c>
      <c r="F160" s="58">
        <v>40383.256800000003</v>
      </c>
      <c r="G160" s="58">
        <v>70244.035071000006</v>
      </c>
      <c r="H160" s="58">
        <v>73434.275653000004</v>
      </c>
      <c r="I160" s="58">
        <v>103128.81967500001</v>
      </c>
      <c r="J160" s="58">
        <v>91857.587715999995</v>
      </c>
      <c r="K160" s="58">
        <v>88449.371398999996</v>
      </c>
      <c r="L160" s="58">
        <v>46658.101502999998</v>
      </c>
      <c r="M160" s="58">
        <v>203893.531739</v>
      </c>
      <c r="N160" s="58">
        <v>235582.94756</v>
      </c>
      <c r="O160" s="58">
        <v>51135.039510000002</v>
      </c>
      <c r="P160" s="58">
        <v>17375.031428999999</v>
      </c>
      <c r="Q160" s="58">
        <v>14435.286394000001</v>
      </c>
      <c r="R160" s="58">
        <v>3309</v>
      </c>
      <c r="S160" s="58">
        <v>415.714743</v>
      </c>
      <c r="T160" s="58">
        <v>14931.955034000001</v>
      </c>
      <c r="U160" s="58">
        <v>151609.81979400001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  <c r="AA160" s="58">
        <v>0</v>
      </c>
      <c r="AB160" s="58">
        <v>0</v>
      </c>
    </row>
    <row r="161" spans="2:28" x14ac:dyDescent="0.2">
      <c r="B161" s="90" t="s">
        <v>252</v>
      </c>
      <c r="C161" s="66">
        <v>0</v>
      </c>
      <c r="D161" s="66">
        <v>25619.027999999998</v>
      </c>
      <c r="E161" s="66">
        <v>34897.016000000003</v>
      </c>
      <c r="F161" s="66">
        <v>51735.221455999999</v>
      </c>
      <c r="G161" s="66">
        <v>38473.960140000003</v>
      </c>
      <c r="H161" s="66">
        <v>41541.433345999998</v>
      </c>
      <c r="I161" s="66">
        <v>92014.526322000005</v>
      </c>
      <c r="J161" s="66">
        <v>95945.107375000007</v>
      </c>
      <c r="K161" s="66">
        <v>99474.536133000001</v>
      </c>
      <c r="L161" s="66">
        <v>100755.21139500001</v>
      </c>
      <c r="M161" s="66">
        <v>175678.21900000001</v>
      </c>
      <c r="N161" s="66">
        <v>193721.239753</v>
      </c>
      <c r="O161" s="66">
        <v>216200.866095</v>
      </c>
      <c r="P161" s="66">
        <v>357367.119068</v>
      </c>
      <c r="Q161" s="66">
        <v>382995.85900200001</v>
      </c>
      <c r="R161" s="66">
        <v>401796.47729499999</v>
      </c>
      <c r="S161" s="66">
        <v>472538.62220400001</v>
      </c>
      <c r="T161" s="66">
        <v>570817.43850199995</v>
      </c>
      <c r="U161" s="66">
        <v>521472.35585699999</v>
      </c>
      <c r="V161" s="66">
        <v>529042.02274299995</v>
      </c>
      <c r="W161" s="66">
        <v>651049.18705199996</v>
      </c>
      <c r="X161" s="66">
        <v>647761.50932099996</v>
      </c>
      <c r="Y161" s="66">
        <v>627891.02579999994</v>
      </c>
      <c r="Z161" s="66">
        <v>871069.58607299998</v>
      </c>
      <c r="AA161" s="66">
        <v>762380.87226400001</v>
      </c>
      <c r="AB161" s="66">
        <v>973436.411295</v>
      </c>
    </row>
    <row r="162" spans="2:28" x14ac:dyDescent="0.2">
      <c r="B162" s="61" t="s">
        <v>252</v>
      </c>
      <c r="C162" s="58">
        <v>0</v>
      </c>
      <c r="D162" s="58">
        <v>25619.027999999998</v>
      </c>
      <c r="E162" s="58">
        <v>34897.016000000003</v>
      </c>
      <c r="F162" s="58">
        <v>51735.221455999999</v>
      </c>
      <c r="G162" s="58">
        <v>38473.960140000003</v>
      </c>
      <c r="H162" s="58">
        <v>41541.433345999998</v>
      </c>
      <c r="I162" s="58">
        <v>92014.526322000005</v>
      </c>
      <c r="J162" s="58">
        <v>95945.107375000007</v>
      </c>
      <c r="K162" s="58">
        <v>99474.536133000001</v>
      </c>
      <c r="L162" s="58">
        <v>100755.21139500001</v>
      </c>
      <c r="M162" s="58">
        <v>175678.21900000001</v>
      </c>
      <c r="N162" s="58">
        <v>193721.239753</v>
      </c>
      <c r="O162" s="58">
        <v>216200.866095</v>
      </c>
      <c r="P162" s="58">
        <v>357367.119068</v>
      </c>
      <c r="Q162" s="58">
        <v>382995.85900200001</v>
      </c>
      <c r="R162" s="58">
        <v>401796.47729499999</v>
      </c>
      <c r="S162" s="58">
        <v>472538.62220400001</v>
      </c>
      <c r="T162" s="58">
        <v>570817.43850199995</v>
      </c>
      <c r="U162" s="58">
        <v>521472.35585699999</v>
      </c>
      <c r="V162" s="58">
        <v>0</v>
      </c>
      <c r="W162" s="58">
        <v>0</v>
      </c>
      <c r="X162" s="58">
        <v>0</v>
      </c>
      <c r="Y162" s="58">
        <v>0</v>
      </c>
      <c r="Z162" s="58">
        <v>0</v>
      </c>
      <c r="AA162" s="58">
        <v>0</v>
      </c>
      <c r="AB162" s="58">
        <v>0</v>
      </c>
    </row>
    <row r="163" spans="2:28" x14ac:dyDescent="0.2">
      <c r="B163" s="61" t="s">
        <v>253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58">
        <v>0</v>
      </c>
      <c r="O163" s="58">
        <v>0</v>
      </c>
      <c r="P163" s="58">
        <v>0</v>
      </c>
      <c r="Q163" s="58">
        <v>0</v>
      </c>
      <c r="R163" s="58">
        <v>0</v>
      </c>
      <c r="S163" s="58">
        <v>0</v>
      </c>
      <c r="T163" s="58">
        <v>0</v>
      </c>
      <c r="U163" s="58">
        <v>0</v>
      </c>
      <c r="V163" s="58">
        <v>47740.5</v>
      </c>
      <c r="W163" s="58">
        <v>11308.268655</v>
      </c>
      <c r="X163" s="58">
        <v>50649</v>
      </c>
      <c r="Y163" s="58">
        <v>50649</v>
      </c>
      <c r="Z163" s="58">
        <v>58704</v>
      </c>
      <c r="AA163" s="58">
        <v>64116.508800000003</v>
      </c>
      <c r="AB163" s="58">
        <v>66187.472034000006</v>
      </c>
    </row>
    <row r="164" spans="2:28" x14ac:dyDescent="0.2">
      <c r="B164" s="61" t="s">
        <v>254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>
        <v>0</v>
      </c>
      <c r="U164" s="58">
        <v>0</v>
      </c>
      <c r="V164" s="58">
        <v>103747.8</v>
      </c>
      <c r="W164" s="58">
        <v>108935</v>
      </c>
      <c r="X164" s="58">
        <v>125372</v>
      </c>
      <c r="Y164" s="58">
        <v>136495.61300000001</v>
      </c>
      <c r="Z164" s="58">
        <v>186336.071</v>
      </c>
      <c r="AA164" s="58">
        <v>195000</v>
      </c>
      <c r="AB164" s="58">
        <v>319198.06308699999</v>
      </c>
    </row>
    <row r="165" spans="2:28" x14ac:dyDescent="0.2">
      <c r="B165" s="61" t="s">
        <v>255</v>
      </c>
      <c r="C165" s="58">
        <v>0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0</v>
      </c>
      <c r="W165" s="58">
        <v>162330</v>
      </c>
      <c r="X165" s="58">
        <v>0</v>
      </c>
      <c r="Y165" s="58">
        <v>0</v>
      </c>
      <c r="Z165" s="58">
        <v>0</v>
      </c>
      <c r="AA165" s="58">
        <v>0</v>
      </c>
      <c r="AB165" s="58">
        <v>0</v>
      </c>
    </row>
    <row r="166" spans="2:28" x14ac:dyDescent="0.2">
      <c r="B166" s="61" t="s">
        <v>256</v>
      </c>
      <c r="C166" s="58">
        <v>0</v>
      </c>
      <c r="D166" s="58">
        <v>0</v>
      </c>
      <c r="E166" s="58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8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>
        <v>0</v>
      </c>
      <c r="U166" s="58">
        <v>0</v>
      </c>
      <c r="V166" s="58">
        <v>44686</v>
      </c>
      <c r="W166" s="58">
        <v>66857.87</v>
      </c>
      <c r="X166" s="58">
        <v>59718</v>
      </c>
      <c r="Y166" s="58">
        <v>64729.83</v>
      </c>
      <c r="Z166" s="58">
        <v>72636</v>
      </c>
      <c r="AA166" s="58">
        <v>82099</v>
      </c>
      <c r="AB166" s="58">
        <v>89722.400999999998</v>
      </c>
    </row>
    <row r="167" spans="2:28" x14ac:dyDescent="0.2">
      <c r="B167" s="61" t="s">
        <v>257</v>
      </c>
      <c r="C167" s="58">
        <v>0</v>
      </c>
      <c r="D167" s="58">
        <v>0</v>
      </c>
      <c r="E167" s="58">
        <v>0</v>
      </c>
      <c r="F167" s="58">
        <v>0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>
        <v>0</v>
      </c>
      <c r="U167" s="58">
        <v>0</v>
      </c>
      <c r="V167" s="58">
        <v>0</v>
      </c>
      <c r="W167" s="58">
        <v>10000</v>
      </c>
      <c r="X167" s="58">
        <v>5000</v>
      </c>
      <c r="Y167" s="58">
        <v>0</v>
      </c>
      <c r="Z167" s="58">
        <v>0</v>
      </c>
      <c r="AA167" s="58">
        <v>0</v>
      </c>
      <c r="AB167" s="58">
        <v>0</v>
      </c>
    </row>
    <row r="168" spans="2:28" x14ac:dyDescent="0.2">
      <c r="B168" s="61" t="s">
        <v>258</v>
      </c>
      <c r="C168" s="58">
        <v>0</v>
      </c>
      <c r="D168" s="58">
        <v>0</v>
      </c>
      <c r="E168" s="58">
        <v>0</v>
      </c>
      <c r="F168" s="58">
        <v>0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8">
        <v>0</v>
      </c>
      <c r="S168" s="58">
        <v>0</v>
      </c>
      <c r="T168" s="58">
        <v>0</v>
      </c>
      <c r="U168" s="58">
        <v>0</v>
      </c>
      <c r="V168" s="58">
        <v>111994</v>
      </c>
      <c r="W168" s="58">
        <v>86882.967967999997</v>
      </c>
      <c r="X168" s="58">
        <v>102262.72014</v>
      </c>
      <c r="Y168" s="58">
        <v>146292.842</v>
      </c>
      <c r="Z168" s="58">
        <v>157528.908</v>
      </c>
      <c r="AA168" s="58">
        <v>172287</v>
      </c>
      <c r="AB168" s="58">
        <v>235419.103</v>
      </c>
    </row>
    <row r="169" spans="2:28" x14ac:dyDescent="0.2">
      <c r="B169" s="61" t="s">
        <v>259</v>
      </c>
      <c r="C169" s="58">
        <v>0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0</v>
      </c>
      <c r="T169" s="58">
        <v>0</v>
      </c>
      <c r="U169" s="58">
        <v>0</v>
      </c>
      <c r="V169" s="58">
        <v>60461.1</v>
      </c>
      <c r="W169" s="58">
        <v>62275</v>
      </c>
      <c r="X169" s="58">
        <v>76769.600000000006</v>
      </c>
      <c r="Y169" s="58">
        <v>65682.7</v>
      </c>
      <c r="Z169" s="58">
        <v>218427</v>
      </c>
      <c r="AA169" s="58">
        <v>81788</v>
      </c>
      <c r="AB169" s="58">
        <v>86450</v>
      </c>
    </row>
    <row r="170" spans="2:28" x14ac:dyDescent="0.2">
      <c r="B170" s="61" t="s">
        <v>260</v>
      </c>
      <c r="C170" s="58">
        <v>0</v>
      </c>
      <c r="D170" s="58">
        <v>0</v>
      </c>
      <c r="E170" s="58">
        <v>0</v>
      </c>
      <c r="F170" s="58">
        <v>0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>
        <v>97633.600000000006</v>
      </c>
      <c r="W170" s="58">
        <v>88536.668978999995</v>
      </c>
      <c r="X170" s="58">
        <v>114792.7</v>
      </c>
      <c r="Y170" s="58">
        <v>106109.2</v>
      </c>
      <c r="Z170" s="58">
        <v>107378.6</v>
      </c>
      <c r="AA170" s="58">
        <v>105320.48699999999</v>
      </c>
      <c r="AB170" s="58">
        <v>113688.46799999999</v>
      </c>
    </row>
    <row r="171" spans="2:28" x14ac:dyDescent="0.2">
      <c r="B171" s="61" t="s">
        <v>261</v>
      </c>
      <c r="C171" s="58">
        <v>0</v>
      </c>
      <c r="D171" s="58">
        <v>0</v>
      </c>
      <c r="E171" s="58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0</v>
      </c>
      <c r="K171" s="58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25270</v>
      </c>
      <c r="Y171" s="58">
        <v>23679</v>
      </c>
      <c r="Z171" s="58">
        <v>28256.464680000001</v>
      </c>
      <c r="AA171" s="58">
        <v>20492.784987999999</v>
      </c>
      <c r="AB171" s="58">
        <v>22768.049174</v>
      </c>
    </row>
    <row r="172" spans="2:28" x14ac:dyDescent="0.2">
      <c r="B172" s="61" t="s">
        <v>262</v>
      </c>
      <c r="C172" s="58">
        <v>0</v>
      </c>
      <c r="D172" s="58">
        <v>0</v>
      </c>
      <c r="E172" s="58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0</v>
      </c>
      <c r="T172" s="58">
        <v>0</v>
      </c>
      <c r="U172" s="58">
        <v>0</v>
      </c>
      <c r="V172" s="58">
        <v>5000</v>
      </c>
      <c r="W172" s="58">
        <v>2777</v>
      </c>
      <c r="X172" s="58">
        <v>5459</v>
      </c>
      <c r="Y172" s="58">
        <v>2500</v>
      </c>
      <c r="Z172" s="58">
        <v>2500</v>
      </c>
      <c r="AA172" s="58">
        <v>850</v>
      </c>
      <c r="AB172" s="58">
        <v>1156.9000000000001</v>
      </c>
    </row>
    <row r="173" spans="2:28" x14ac:dyDescent="0.2">
      <c r="B173" s="61" t="s">
        <v>263</v>
      </c>
      <c r="C173" s="58">
        <v>0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v>0</v>
      </c>
      <c r="R173" s="58">
        <v>0</v>
      </c>
      <c r="S173" s="58">
        <v>0</v>
      </c>
      <c r="T173" s="58">
        <v>0</v>
      </c>
      <c r="U173" s="58">
        <v>0</v>
      </c>
      <c r="V173" s="58">
        <v>57779.022743000001</v>
      </c>
      <c r="W173" s="58">
        <v>51146.41145</v>
      </c>
      <c r="X173" s="58">
        <v>82468.489180999997</v>
      </c>
      <c r="Y173" s="58">
        <v>31752.840800000002</v>
      </c>
      <c r="Z173" s="58">
        <v>39302.542393000003</v>
      </c>
      <c r="AA173" s="58">
        <v>40427.091476000001</v>
      </c>
      <c r="AB173" s="58">
        <v>38845.955000000002</v>
      </c>
    </row>
    <row r="174" spans="2:28" x14ac:dyDescent="0.2">
      <c r="B174" s="90" t="s">
        <v>264</v>
      </c>
      <c r="C174" s="66">
        <v>1428447.2072310001</v>
      </c>
      <c r="D174" s="66">
        <v>1487035.3451960001</v>
      </c>
      <c r="E174" s="66">
        <v>1572262.5349590001</v>
      </c>
      <c r="F174" s="66">
        <v>1676884.7203480001</v>
      </c>
      <c r="G174" s="66">
        <v>1819569.5060000001</v>
      </c>
      <c r="H174" s="66">
        <v>1959281.5169249999</v>
      </c>
      <c r="I174" s="66">
        <v>2287084.65</v>
      </c>
      <c r="J174" s="66">
        <v>2620139.0523000001</v>
      </c>
      <c r="K174" s="66">
        <v>3121570.787</v>
      </c>
      <c r="L174" s="66">
        <v>3521874.8200900001</v>
      </c>
      <c r="M174" s="66">
        <v>3935943.450677</v>
      </c>
      <c r="N174" s="66">
        <v>4377931.3</v>
      </c>
      <c r="O174" s="66">
        <v>4802465.8831010005</v>
      </c>
      <c r="P174" s="66">
        <v>5404793.75232</v>
      </c>
      <c r="Q174" s="66">
        <v>1651201.8259999999</v>
      </c>
      <c r="R174" s="66">
        <v>2349165.6883259998</v>
      </c>
      <c r="S174" s="66">
        <v>2821489.194505</v>
      </c>
      <c r="T174" s="66">
        <v>3128766.4931430002</v>
      </c>
      <c r="U174" s="66">
        <v>3453751.5458559999</v>
      </c>
      <c r="V174" s="66">
        <v>3685831.7555630002</v>
      </c>
      <c r="W174" s="66">
        <v>3603175.5157389999</v>
      </c>
      <c r="X174" s="66">
        <v>3948349.8578349999</v>
      </c>
      <c r="Y174" s="66">
        <v>4046805.4266710002</v>
      </c>
      <c r="Z174" s="66">
        <v>5011444.0587269999</v>
      </c>
      <c r="AA174" s="66">
        <v>5587053.1518799998</v>
      </c>
      <c r="AB174" s="66">
        <v>5956937.6506770002</v>
      </c>
    </row>
    <row r="175" spans="2:28" x14ac:dyDescent="0.2">
      <c r="B175" s="67" t="s">
        <v>266</v>
      </c>
      <c r="C175" s="53">
        <v>50594408.056228898</v>
      </c>
      <c r="D175" s="53">
        <v>62752144.40264193</v>
      </c>
      <c r="E175" s="53">
        <v>66758026.224193104</v>
      </c>
      <c r="F175" s="53">
        <v>71744098.983104587</v>
      </c>
      <c r="G175" s="53">
        <v>81707136.486046001</v>
      </c>
      <c r="H175" s="53">
        <v>91989168.074936375</v>
      </c>
      <c r="I175" s="53">
        <v>105923011.83135299</v>
      </c>
      <c r="J175" s="53">
        <v>117179151.57366344</v>
      </c>
      <c r="K175" s="53">
        <v>125291181.846141</v>
      </c>
      <c r="L175" s="53">
        <v>142045465.34104899</v>
      </c>
      <c r="M175" s="53">
        <v>149759285.95824099</v>
      </c>
      <c r="N175" s="53">
        <v>151312147.14192051</v>
      </c>
      <c r="O175" s="53">
        <v>165619221.31195989</v>
      </c>
      <c r="P175" s="53">
        <v>191436634.56229854</v>
      </c>
      <c r="Q175" s="53">
        <v>196961276.04297754</v>
      </c>
      <c r="R175" s="53">
        <v>207594956.96068099</v>
      </c>
      <c r="S175" s="53">
        <v>210426138.06019309</v>
      </c>
      <c r="T175" s="53">
        <v>229316082.40950981</v>
      </c>
      <c r="U175" s="53">
        <v>233260220.27948964</v>
      </c>
      <c r="V175" s="53">
        <v>250411223.44978839</v>
      </c>
      <c r="W175" s="53">
        <v>309220429.63039398</v>
      </c>
      <c r="X175" s="53">
        <v>343976129.64914101</v>
      </c>
      <c r="Y175" s="53">
        <v>352658673.64184499</v>
      </c>
      <c r="Z175" s="53">
        <v>423172670.93595397</v>
      </c>
      <c r="AA175" s="53">
        <v>475196110.51027852</v>
      </c>
      <c r="AB175" s="53">
        <v>510908406.77833903</v>
      </c>
    </row>
    <row r="176" spans="2:28" x14ac:dyDescent="0.2">
      <c r="B176" s="4" t="str">
        <f>+'CUADROS 1A'!B19</f>
        <v>Fuente: Ministerio de Hacienda y Crédito Público.  Ejecución de ingresos y gastos de las entidades del Presupuesto General de la Nación.</v>
      </c>
    </row>
    <row r="177" spans="2:27" x14ac:dyDescent="0.2">
      <c r="B177" s="4" t="str">
        <f>+'CUADROS 1A'!B20</f>
        <v>Nota 1/: En ingresos del presupuesto nacional 2005 no incluye ingresos por $1,486 mm de la Ley de Financiamiento que el Congreso de la República no aprobó.</v>
      </c>
    </row>
    <row r="178" spans="2:27" x14ac:dyDescent="0.2">
      <c r="B178" s="4" t="str">
        <f>+'CUADROS 1A'!B21</f>
        <v>Nota 2/: En ingresos del presupuesto nacional 2013 Incluye sustitución de ingresos CREE contenidos en los Decretos 850 y 939 de 2013. Los cuales no fueron modificados en ingresos estapúblicos.</v>
      </c>
    </row>
    <row r="179" spans="2:27" x14ac:dyDescent="0.2">
      <c r="B179" s="4" t="str">
        <f>+'CUADROS 1A'!B22</f>
        <v>Nota 3/: Información a enero de 2025.</v>
      </c>
    </row>
    <row r="181" spans="2:27" x14ac:dyDescent="0.2"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4" spans="2:27" x14ac:dyDescent="0.2">
      <c r="C184" s="5">
        <f>+C175/1000-'CUADROS 1A'!C18</f>
        <v>0</v>
      </c>
      <c r="D184" s="5">
        <f>+D175/1000-'CUADROS 1A'!D18</f>
        <v>0</v>
      </c>
      <c r="E184" s="5">
        <f>+E175/1000-'CUADROS 1A'!E18</f>
        <v>0</v>
      </c>
      <c r="F184" s="5">
        <f>+F175/1000-'CUADROS 1A'!F18</f>
        <v>0</v>
      </c>
      <c r="G184" s="5">
        <f>+G175/1000-'CUADROS 1A'!G18</f>
        <v>0</v>
      </c>
      <c r="H184" s="5">
        <f>+H175/1000-'CUADROS 1A'!H18</f>
        <v>0</v>
      </c>
      <c r="I184" s="5">
        <f>+I175/1000-'CUADROS 1A'!I18</f>
        <v>0</v>
      </c>
      <c r="J184" s="5">
        <f>+J175/1000-'CUADROS 1A'!J18</f>
        <v>0</v>
      </c>
      <c r="K184" s="5">
        <f>+K175/1000-'CUADROS 1A'!K18</f>
        <v>0</v>
      </c>
      <c r="L184" s="5">
        <f>+L175/1000-'CUADROS 1A'!L18</f>
        <v>0</v>
      </c>
      <c r="M184" s="5">
        <f>+M175/1000-'CUADROS 1A'!M18</f>
        <v>0</v>
      </c>
      <c r="N184" s="5">
        <f>+N175/1000-'CUADROS 1A'!N18</f>
        <v>0</v>
      </c>
      <c r="O184" s="5">
        <f>+O175/1000-'CUADROS 1A'!O18</f>
        <v>0</v>
      </c>
      <c r="P184" s="5">
        <f>+P175/1000-'CUADROS 1A'!P18</f>
        <v>0</v>
      </c>
      <c r="Q184" s="5">
        <f>+Q175/1000-'CUADROS 1A'!Q18</f>
        <v>0</v>
      </c>
      <c r="R184" s="5">
        <f>+R175/1000-'CUADROS 1A'!R18</f>
        <v>0</v>
      </c>
      <c r="S184" s="5">
        <f>+S175/1000-'CUADROS 1A'!S18</f>
        <v>0</v>
      </c>
      <c r="T184" s="5">
        <f>+T175/1000-'CUADROS 1A'!T18</f>
        <v>0</v>
      </c>
      <c r="U184" s="5">
        <f>+U175/1000-'CUADROS 1A'!U18</f>
        <v>0</v>
      </c>
      <c r="V184" s="5">
        <f>+V175/1000-'CUADROS 1A'!V18</f>
        <v>0</v>
      </c>
      <c r="W184" s="5">
        <f>+W175/1000-'CUADROS 1A'!W18</f>
        <v>0</v>
      </c>
      <c r="X184" s="5">
        <f>+X175/1000-'CUADROS 1A'!X18</f>
        <v>0</v>
      </c>
      <c r="Y184" s="5">
        <f>+Y175/1000-'CUADROS 1A'!Y18</f>
        <v>0</v>
      </c>
      <c r="Z184" s="5">
        <f>+Z175/1000-'CUADROS 1A'!Z18</f>
        <v>0</v>
      </c>
      <c r="AA184" s="5">
        <f>+AA175/1000-'CUADROS 1A'!AA18</f>
        <v>0</v>
      </c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31" orientation="landscape" r:id="rId1"/>
  <headerFooter alignWithMargins="0">
    <oddFooter>&amp;L&amp;8&amp;Z&amp;F&amp;A&amp;R&amp;8&amp;D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6F153-7EB1-467C-8E18-9B1C35854F1B}">
  <sheetPr>
    <pageSetUpPr fitToPage="1"/>
  </sheetPr>
  <dimension ref="A4:AA181"/>
  <sheetViews>
    <sheetView showGridLines="0" zoomScaleNormal="100" workbookViewId="0">
      <pane xSplit="2" ySplit="7" topLeftCell="K8" activePane="bottomRight" state="frozen"/>
      <selection pane="topRight"/>
      <selection pane="bottomLeft"/>
      <selection pane="bottomRight" activeCell="AA57" sqref="AA57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8" width="9.85546875" style="4" bestFit="1" customWidth="1"/>
    <col min="9" max="27" width="10.7109375" style="4" bestFit="1" customWidth="1"/>
    <col min="28" max="16384" width="11.42578125" style="4"/>
  </cols>
  <sheetData>
    <row r="4" spans="1:27" s="2" customFormat="1" x14ac:dyDescent="0.2">
      <c r="A4" s="3"/>
      <c r="Y4" s="47"/>
      <c r="Z4" s="47"/>
    </row>
    <row r="5" spans="1:27" s="2" customFormat="1" ht="12.75" x14ac:dyDescent="0.2">
      <c r="A5" s="3"/>
      <c r="B5" s="83" t="s">
        <v>365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7" s="2" customFormat="1" ht="15" customHeight="1" thickBot="1" x14ac:dyDescent="0.25">
      <c r="A6" s="3"/>
      <c r="B6" s="119" t="s">
        <v>265</v>
      </c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</row>
    <row r="7" spans="1:27" ht="18" customHeight="1" thickBot="1" x14ac:dyDescent="0.25">
      <c r="B7" s="50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>
        <v>2005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>
        <v>2013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 t="s">
        <v>330</v>
      </c>
    </row>
    <row r="8" spans="1:27" s="52" customFormat="1" x14ac:dyDescent="0.2">
      <c r="B8" s="95" t="s">
        <v>100</v>
      </c>
      <c r="C8" s="96">
        <v>40408776.090576001</v>
      </c>
      <c r="D8" s="96">
        <v>57666426.156498</v>
      </c>
      <c r="E8" s="96">
        <v>53987249.434582002</v>
      </c>
      <c r="F8" s="96">
        <v>65954927.700319</v>
      </c>
      <c r="G8" s="96">
        <v>67466551.558658004</v>
      </c>
      <c r="H8" s="96">
        <v>85797994.462676004</v>
      </c>
      <c r="I8" s="96">
        <v>93163644.811081007</v>
      </c>
      <c r="J8" s="96">
        <v>92507228.332234994</v>
      </c>
      <c r="K8" s="96">
        <v>112424792.000374</v>
      </c>
      <c r="L8" s="96">
        <v>119905555.675477</v>
      </c>
      <c r="M8" s="96">
        <v>113071459.20011537</v>
      </c>
      <c r="N8" s="96">
        <v>132730000.63857469</v>
      </c>
      <c r="O8" s="96">
        <v>141017195.80611369</v>
      </c>
      <c r="P8" s="96">
        <v>164120089.48963073</v>
      </c>
      <c r="Q8" s="96">
        <v>171124004.5619275</v>
      </c>
      <c r="R8" s="96">
        <v>186460676.83013415</v>
      </c>
      <c r="S8" s="96">
        <v>188825151.22560728</v>
      </c>
      <c r="T8" s="96">
        <v>201298716.18534076</v>
      </c>
      <c r="U8" s="96">
        <v>205211949.68590769</v>
      </c>
      <c r="V8" s="96">
        <v>222235821.93443027</v>
      </c>
      <c r="W8" s="96">
        <v>274964630.00540912</v>
      </c>
      <c r="X8" s="96">
        <v>302270706.6316449</v>
      </c>
      <c r="Y8" s="96">
        <v>305829934.32875311</v>
      </c>
      <c r="Z8" s="96">
        <v>374376035.36749804</v>
      </c>
      <c r="AA8" s="96">
        <f>+AA9+AA42+AA54+AA57</f>
        <v>371078820.21845472</v>
      </c>
    </row>
    <row r="9" spans="1:27" s="52" customFormat="1" x14ac:dyDescent="0.2">
      <c r="B9" s="90" t="s">
        <v>101</v>
      </c>
      <c r="C9" s="66">
        <v>16691714.874059999</v>
      </c>
      <c r="D9" s="66">
        <v>25362151.570891999</v>
      </c>
      <c r="E9" s="66">
        <v>27425288.601303998</v>
      </c>
      <c r="F9" s="66">
        <v>31692501.207286</v>
      </c>
      <c r="G9" s="66">
        <v>36925919.913203999</v>
      </c>
      <c r="H9" s="66">
        <v>42571824.430627003</v>
      </c>
      <c r="I9" s="66">
        <v>51510012.687624</v>
      </c>
      <c r="J9" s="66">
        <v>57782650.772538997</v>
      </c>
      <c r="K9" s="66">
        <v>65018531.590898998</v>
      </c>
      <c r="L9" s="66">
        <v>65644190.684854999</v>
      </c>
      <c r="M9" s="66">
        <v>67923849.025584385</v>
      </c>
      <c r="N9" s="66">
        <v>84619902.182755902</v>
      </c>
      <c r="O9" s="66">
        <v>96460466.615847975</v>
      </c>
      <c r="P9" s="66">
        <v>98802391.461526886</v>
      </c>
      <c r="Q9" s="66">
        <v>96399486.156754002</v>
      </c>
      <c r="R9" s="66">
        <v>107006625.07175601</v>
      </c>
      <c r="S9" s="66">
        <v>109158968.751114</v>
      </c>
      <c r="T9" s="66">
        <v>128371955.14098546</v>
      </c>
      <c r="U9" s="66">
        <v>132646532.22712199</v>
      </c>
      <c r="V9" s="66">
        <v>153010008.46203977</v>
      </c>
      <c r="W9" s="66">
        <v>132552047.11300901</v>
      </c>
      <c r="X9" s="66">
        <v>162458716.26525402</v>
      </c>
      <c r="Y9" s="66">
        <v>213290928.91944125</v>
      </c>
      <c r="Z9" s="66">
        <v>264183940.98190346</v>
      </c>
      <c r="AA9" s="66">
        <v>247178916.03341562</v>
      </c>
    </row>
    <row r="10" spans="1:27" s="52" customFormat="1" x14ac:dyDescent="0.2">
      <c r="B10" s="54" t="s">
        <v>102</v>
      </c>
      <c r="C10" s="55">
        <v>16210962.46061</v>
      </c>
      <c r="D10" s="55">
        <v>24644821.561919</v>
      </c>
      <c r="E10" s="55">
        <v>26937133.536145002</v>
      </c>
      <c r="F10" s="55">
        <v>31159861.935864002</v>
      </c>
      <c r="G10" s="55">
        <v>36377043.618730001</v>
      </c>
      <c r="H10" s="55">
        <v>42009716.622606002</v>
      </c>
      <c r="I10" s="55">
        <v>51095300.210432</v>
      </c>
      <c r="J10" s="55">
        <v>56104409.555338003</v>
      </c>
      <c r="K10" s="55">
        <v>64475695.604094997</v>
      </c>
      <c r="L10" s="55">
        <v>65122486.171402998</v>
      </c>
      <c r="M10" s="55">
        <v>67288130.974731386</v>
      </c>
      <c r="N10" s="55">
        <v>84047432.026410908</v>
      </c>
      <c r="O10" s="55">
        <v>95265736.593491971</v>
      </c>
      <c r="P10" s="55">
        <v>97817948.586538419</v>
      </c>
      <c r="Q10" s="55">
        <v>95783864.837612003</v>
      </c>
      <c r="R10" s="55">
        <v>106325933.76541699</v>
      </c>
      <c r="S10" s="55">
        <v>108506005.79251701</v>
      </c>
      <c r="T10" s="55">
        <v>122921284.43864101</v>
      </c>
      <c r="U10" s="55">
        <v>131852959.991841</v>
      </c>
      <c r="V10" s="55">
        <v>151536234.57760137</v>
      </c>
      <c r="W10" s="55">
        <v>130905766.06725983</v>
      </c>
      <c r="X10" s="55">
        <v>161593265.34967399</v>
      </c>
      <c r="Y10" s="55">
        <v>212202938.5724158</v>
      </c>
      <c r="Z10" s="55">
        <v>262907243.06323671</v>
      </c>
      <c r="AA10" s="55">
        <v>245528484.87593991</v>
      </c>
    </row>
    <row r="11" spans="1:27" s="52" customFormat="1" x14ac:dyDescent="0.2">
      <c r="B11" s="56" t="s">
        <v>103</v>
      </c>
      <c r="C11" s="55">
        <v>6159989.4941579998</v>
      </c>
      <c r="D11" s="55">
        <v>9724664.9113800004</v>
      </c>
      <c r="E11" s="55">
        <v>12005634.078513</v>
      </c>
      <c r="F11" s="55">
        <v>14612469.314257</v>
      </c>
      <c r="G11" s="55">
        <v>15577400.541606</v>
      </c>
      <c r="H11" s="55">
        <v>17959664.536187999</v>
      </c>
      <c r="I11" s="55">
        <v>21416461.502482999</v>
      </c>
      <c r="J11" s="55">
        <v>24552038.181607999</v>
      </c>
      <c r="K11" s="55">
        <v>27579130.131163999</v>
      </c>
      <c r="L11" s="55">
        <v>29400949.635497</v>
      </c>
      <c r="M11" s="55">
        <v>26913468.457208019</v>
      </c>
      <c r="N11" s="55">
        <v>39051065.595208712</v>
      </c>
      <c r="O11" s="55">
        <v>47547663.787139609</v>
      </c>
      <c r="P11" s="55">
        <v>48927025.156125799</v>
      </c>
      <c r="Q11" s="55">
        <v>41416787.503059998</v>
      </c>
      <c r="R11" s="55">
        <v>47942346.949948996</v>
      </c>
      <c r="S11" s="55">
        <v>49783928.270021692</v>
      </c>
      <c r="T11" s="55">
        <v>57612557.085316099</v>
      </c>
      <c r="U11" s="55">
        <v>67057072.570398003</v>
      </c>
      <c r="V11" s="55">
        <v>72039563.6644447</v>
      </c>
      <c r="W11" s="55">
        <v>63787551.943453938</v>
      </c>
      <c r="X11" s="55">
        <v>74117543.934131071</v>
      </c>
      <c r="Y11" s="55">
        <v>96464575.745394006</v>
      </c>
      <c r="Z11" s="55">
        <v>141417911.35154399</v>
      </c>
      <c r="AA11" s="55">
        <v>119734497.16248</v>
      </c>
    </row>
    <row r="12" spans="1:27" x14ac:dyDescent="0.2">
      <c r="B12" s="57" t="s">
        <v>104</v>
      </c>
      <c r="C12" s="58">
        <v>6159989.4941579998</v>
      </c>
      <c r="D12" s="58">
        <v>9724664.9113800004</v>
      </c>
      <c r="E12" s="58">
        <v>11362301.736479999</v>
      </c>
      <c r="F12" s="58">
        <v>13373883.565445</v>
      </c>
      <c r="G12" s="58">
        <v>15328246.933117</v>
      </c>
      <c r="H12" s="58">
        <v>17506366.040654</v>
      </c>
      <c r="I12" s="58">
        <v>21404912.184452001</v>
      </c>
      <c r="J12" s="58">
        <v>23350600.156587001</v>
      </c>
      <c r="K12" s="58">
        <v>24368409.972871002</v>
      </c>
      <c r="L12" s="58">
        <v>27382645.641596999</v>
      </c>
      <c r="M12" s="58">
        <v>24942231.803168021</v>
      </c>
      <c r="N12" s="58">
        <v>34820072.28960371</v>
      </c>
      <c r="O12" s="58">
        <v>43365742.140654609</v>
      </c>
      <c r="P12" s="58">
        <v>44665278.434774794</v>
      </c>
      <c r="Q12" s="58">
        <v>37274495.777076997</v>
      </c>
      <c r="R12" s="58">
        <v>38737353.750739843</v>
      </c>
      <c r="S12" s="58">
        <v>39678334.008836694</v>
      </c>
      <c r="T12" s="58">
        <v>53784618.713699102</v>
      </c>
      <c r="U12" s="58">
        <v>66544598.6351</v>
      </c>
      <c r="V12" s="58">
        <v>69869090.478806704</v>
      </c>
      <c r="W12" s="58">
        <v>62832128.636975937</v>
      </c>
      <c r="X12" s="58">
        <v>72776773.709262118</v>
      </c>
      <c r="Y12" s="58">
        <v>95465802.995446995</v>
      </c>
      <c r="Z12" s="58">
        <v>139516154.191717</v>
      </c>
      <c r="AA12" s="58">
        <v>117049482.428551</v>
      </c>
    </row>
    <row r="13" spans="1:27" x14ac:dyDescent="0.2">
      <c r="B13" s="57" t="s">
        <v>105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</row>
    <row r="14" spans="1:27" x14ac:dyDescent="0.2">
      <c r="B14" s="57" t="s">
        <v>106</v>
      </c>
      <c r="C14" s="58">
        <v>0</v>
      </c>
      <c r="D14" s="58">
        <v>0</v>
      </c>
      <c r="E14" s="58">
        <v>643332.34203299996</v>
      </c>
      <c r="F14" s="58">
        <v>1238585.748812</v>
      </c>
      <c r="G14" s="58">
        <v>249153.60848900001</v>
      </c>
      <c r="H14" s="58">
        <v>7584.7645700000003</v>
      </c>
      <c r="I14" s="58">
        <v>2957.2994549999999</v>
      </c>
      <c r="J14" s="58">
        <v>9582.2430000000004</v>
      </c>
      <c r="K14" s="58">
        <v>9234.1020000000008</v>
      </c>
      <c r="L14" s="58">
        <v>2704.7819559999998</v>
      </c>
      <c r="M14" s="58">
        <v>2984.130463</v>
      </c>
      <c r="N14" s="58">
        <v>2680.780475</v>
      </c>
      <c r="O14" s="58">
        <v>0</v>
      </c>
      <c r="P14" s="58">
        <v>4161.7446550000004</v>
      </c>
      <c r="Q14" s="58">
        <v>176.26223300000001</v>
      </c>
      <c r="R14" s="58">
        <v>736.54345899999998</v>
      </c>
      <c r="S14" s="58">
        <v>167.35271599999999</v>
      </c>
      <c r="T14" s="58">
        <v>179.09073799999999</v>
      </c>
      <c r="U14" s="58">
        <v>0</v>
      </c>
      <c r="V14" s="58">
        <v>1013.791456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</row>
    <row r="15" spans="1:27" x14ac:dyDescent="0.2">
      <c r="B15" s="57" t="s">
        <v>107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58">
        <v>445713.73096399999</v>
      </c>
      <c r="I15" s="58">
        <v>8592.0185760000004</v>
      </c>
      <c r="J15" s="58">
        <v>1191855.7820210001</v>
      </c>
      <c r="K15" s="58">
        <v>3201486.056293</v>
      </c>
      <c r="L15" s="58">
        <v>2015599.2119440001</v>
      </c>
      <c r="M15" s="58">
        <v>1968252.523577</v>
      </c>
      <c r="N15" s="58">
        <v>4228312.52513</v>
      </c>
      <c r="O15" s="58">
        <v>4181921.6464849999</v>
      </c>
      <c r="P15" s="58">
        <v>3375503.6391413906</v>
      </c>
      <c r="Q15" s="58">
        <v>3307617.3214679998</v>
      </c>
      <c r="R15" s="58">
        <v>114672.05633942627</v>
      </c>
      <c r="S15" s="58">
        <v>35029.247184400003</v>
      </c>
      <c r="T15" s="58">
        <v>0</v>
      </c>
      <c r="U15" s="58">
        <v>0</v>
      </c>
      <c r="V15" s="58">
        <v>1041297.337726</v>
      </c>
      <c r="W15" s="58">
        <v>955423.30647800001</v>
      </c>
      <c r="X15" s="58">
        <v>1039338.506326</v>
      </c>
      <c r="Y15" s="58">
        <v>73311.076956000004</v>
      </c>
      <c r="Z15" s="58">
        <v>1211230.309323</v>
      </c>
      <c r="AA15" s="58">
        <v>1466833.1781009999</v>
      </c>
    </row>
    <row r="16" spans="1:27" x14ac:dyDescent="0.2">
      <c r="B16" s="57" t="s">
        <v>108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882081.33755460917</v>
      </c>
      <c r="Q16" s="58">
        <v>834498.14228200004</v>
      </c>
      <c r="R16" s="58">
        <v>17405.705706573732</v>
      </c>
      <c r="S16" s="58">
        <v>3640.7196576000001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</row>
    <row r="17" spans="1:27" x14ac:dyDescent="0.2">
      <c r="B17" s="57" t="s">
        <v>109</v>
      </c>
      <c r="C17" s="58">
        <v>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5187686.6533430004</v>
      </c>
      <c r="S17" s="58">
        <v>4399467.989968</v>
      </c>
      <c r="T17" s="58">
        <v>3827759.2808790002</v>
      </c>
      <c r="U17" s="58">
        <v>512473.935298</v>
      </c>
      <c r="V17" s="58">
        <v>937.44445599999995</v>
      </c>
      <c r="W17" s="58">
        <v>0</v>
      </c>
      <c r="X17" s="58">
        <v>0</v>
      </c>
      <c r="Y17" s="58">
        <v>14092.120124999999</v>
      </c>
      <c r="Z17" s="58">
        <v>10533.635725</v>
      </c>
      <c r="AA17" s="58">
        <v>5859.235772</v>
      </c>
    </row>
    <row r="18" spans="1:27" x14ac:dyDescent="0.2">
      <c r="B18" s="57" t="s">
        <v>110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3884492.2403611601</v>
      </c>
      <c r="S18" s="58">
        <v>5667288.9516589995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</row>
    <row r="19" spans="1:27" x14ac:dyDescent="0.2">
      <c r="B19" s="57" t="s">
        <v>111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1127224.612</v>
      </c>
      <c r="W19" s="58">
        <v>0</v>
      </c>
      <c r="X19" s="58">
        <v>0</v>
      </c>
      <c r="Y19" s="58">
        <v>239649.178744</v>
      </c>
      <c r="Z19" s="58">
        <v>5789.1026160000001</v>
      </c>
      <c r="AA19" s="58">
        <v>870.30550500000004</v>
      </c>
    </row>
    <row r="20" spans="1:27" x14ac:dyDescent="0.2">
      <c r="B20" s="57" t="s">
        <v>112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301431.71854296001</v>
      </c>
      <c r="Y20" s="58">
        <v>671720.37412199995</v>
      </c>
      <c r="Z20" s="58">
        <v>674204.11216300004</v>
      </c>
      <c r="AA20" s="58">
        <v>1211452.014551</v>
      </c>
    </row>
    <row r="21" spans="1:27" s="52" customFormat="1" x14ac:dyDescent="0.2">
      <c r="B21" s="56" t="s">
        <v>113</v>
      </c>
      <c r="C21" s="55">
        <v>10050972.966452001</v>
      </c>
      <c r="D21" s="55">
        <v>14920156.650539</v>
      </c>
      <c r="E21" s="55">
        <v>14931499.457632</v>
      </c>
      <c r="F21" s="55">
        <v>16547392.621607</v>
      </c>
      <c r="G21" s="55">
        <v>20799643.077124</v>
      </c>
      <c r="H21" s="55">
        <v>24050052.086417999</v>
      </c>
      <c r="I21" s="55">
        <v>29678838.707949001</v>
      </c>
      <c r="J21" s="55">
        <v>31552371.37373</v>
      </c>
      <c r="K21" s="55">
        <v>36896565.472930998</v>
      </c>
      <c r="L21" s="55">
        <v>35721536.535906002</v>
      </c>
      <c r="M21" s="55">
        <v>40374662.517523371</v>
      </c>
      <c r="N21" s="55">
        <v>44996366.431202188</v>
      </c>
      <c r="O21" s="55">
        <v>47718072.806352369</v>
      </c>
      <c r="P21" s="55">
        <v>48890923.430412628</v>
      </c>
      <c r="Q21" s="55">
        <v>54367077.334551997</v>
      </c>
      <c r="R21" s="55">
        <v>58383586.815467998</v>
      </c>
      <c r="S21" s="55">
        <v>58722077.522495307</v>
      </c>
      <c r="T21" s="55">
        <v>65308727.353324905</v>
      </c>
      <c r="U21" s="55">
        <v>64795887.421443</v>
      </c>
      <c r="V21" s="55">
        <v>79496670.913156673</v>
      </c>
      <c r="W21" s="55">
        <v>67118214.123805895</v>
      </c>
      <c r="X21" s="55">
        <v>87475721.41554293</v>
      </c>
      <c r="Y21" s="55">
        <v>115738362.82702181</v>
      </c>
      <c r="Z21" s="55">
        <v>121489331.71169269</v>
      </c>
      <c r="AA21" s="55">
        <v>125793987.71345991</v>
      </c>
    </row>
    <row r="22" spans="1:27" x14ac:dyDescent="0.2">
      <c r="B22" s="57" t="s">
        <v>114</v>
      </c>
      <c r="C22" s="58">
        <v>1364640.2898500001</v>
      </c>
      <c r="D22" s="58">
        <v>2067058.380504</v>
      </c>
      <c r="E22" s="58">
        <v>1860640.538583</v>
      </c>
      <c r="F22" s="58">
        <v>1964288.652091</v>
      </c>
      <c r="G22" s="58">
        <v>1988625.817697</v>
      </c>
      <c r="H22" s="58">
        <v>2424446.392858</v>
      </c>
      <c r="I22" s="58">
        <v>3767216.7201589998</v>
      </c>
      <c r="J22" s="58">
        <v>4080199.4654620001</v>
      </c>
      <c r="K22" s="58">
        <v>13635816.287617</v>
      </c>
      <c r="L22" s="58">
        <v>12330017.390983</v>
      </c>
      <c r="M22" s="58">
        <v>13937455.166711001</v>
      </c>
      <c r="N22" s="58">
        <v>4135059.0649839998</v>
      </c>
      <c r="O22" s="58">
        <v>15702837.697089</v>
      </c>
      <c r="P22" s="58">
        <v>4719597</v>
      </c>
      <c r="Q22" s="58">
        <v>4078242.4189169998</v>
      </c>
      <c r="R22" s="58">
        <v>4248069.2074429998</v>
      </c>
      <c r="S22" s="58">
        <v>5653091</v>
      </c>
      <c r="T22" s="58">
        <v>4168706</v>
      </c>
      <c r="U22" s="58">
        <v>4381400.4417089997</v>
      </c>
      <c r="V22" s="58">
        <v>4026846.7839279999</v>
      </c>
      <c r="W22" s="58">
        <v>3059144</v>
      </c>
      <c r="X22" s="58">
        <v>3431005</v>
      </c>
      <c r="Y22" s="58">
        <v>44352613.669550002</v>
      </c>
      <c r="Z22" s="58">
        <v>38664169.759337999</v>
      </c>
      <c r="AA22" s="58">
        <v>37177330.301366001</v>
      </c>
    </row>
    <row r="23" spans="1:27" x14ac:dyDescent="0.2">
      <c r="B23" s="57" t="s">
        <v>115</v>
      </c>
      <c r="C23" s="58">
        <v>6460094.5702719996</v>
      </c>
      <c r="D23" s="58">
        <v>9888800.4003650006</v>
      </c>
      <c r="E23" s="58">
        <v>10019492.137073001</v>
      </c>
      <c r="F23" s="58">
        <v>11454096.992608</v>
      </c>
      <c r="G23" s="58">
        <v>14972325.820103999</v>
      </c>
      <c r="H23" s="58">
        <v>17490976.218175001</v>
      </c>
      <c r="I23" s="58">
        <v>21243459.888652001</v>
      </c>
      <c r="J23" s="58">
        <v>22505697.429074999</v>
      </c>
      <c r="K23" s="58">
        <v>17920899.614342</v>
      </c>
      <c r="L23" s="58">
        <v>18274030.883988</v>
      </c>
      <c r="M23" s="58">
        <v>21243431.664597802</v>
      </c>
      <c r="N23" s="58">
        <v>34045783.806820191</v>
      </c>
      <c r="O23" s="58">
        <v>24737165.233367458</v>
      </c>
      <c r="P23" s="58">
        <v>33886610.13851963</v>
      </c>
      <c r="Q23" s="58">
        <v>38868210.756453998</v>
      </c>
      <c r="R23" s="58">
        <v>41948502.565831997</v>
      </c>
      <c r="S23" s="58">
        <v>40541981.051721103</v>
      </c>
      <c r="T23" s="58">
        <v>50131100.482806928</v>
      </c>
      <c r="U23" s="58">
        <v>49185769.619176999</v>
      </c>
      <c r="V23" s="58">
        <v>62449195.77533567</v>
      </c>
      <c r="W23" s="58">
        <v>53523354.841237001</v>
      </c>
      <c r="X23" s="58">
        <v>70411296.165526941</v>
      </c>
      <c r="Y23" s="58">
        <v>53632067.385813601</v>
      </c>
      <c r="Z23" s="58">
        <v>61955119.044327602</v>
      </c>
      <c r="AA23" s="58">
        <v>64879014.545217201</v>
      </c>
    </row>
    <row r="24" spans="1:27" s="52" customFormat="1" x14ac:dyDescent="0.2">
      <c r="B24" s="57" t="s">
        <v>116</v>
      </c>
      <c r="C24" s="58">
        <v>301385.94296000001</v>
      </c>
      <c r="D24" s="58">
        <v>398038.62403000001</v>
      </c>
      <c r="E24" s="58">
        <v>368059.14697399997</v>
      </c>
      <c r="F24" s="58">
        <v>442770.72677399998</v>
      </c>
      <c r="G24" s="58">
        <v>496185.67828300002</v>
      </c>
      <c r="H24" s="58">
        <v>540674.71795199998</v>
      </c>
      <c r="I24" s="58">
        <v>744952.29434899997</v>
      </c>
      <c r="J24" s="58">
        <v>677237.36641400005</v>
      </c>
      <c r="K24" s="58">
        <v>771400.98946099996</v>
      </c>
      <c r="L24" s="58">
        <v>608118.16050600004</v>
      </c>
      <c r="M24" s="58">
        <v>422633.07467557001</v>
      </c>
      <c r="N24" s="58">
        <v>0</v>
      </c>
      <c r="O24" s="58">
        <v>62467.307123911916</v>
      </c>
      <c r="P24" s="58">
        <v>60516.894405999999</v>
      </c>
      <c r="Q24" s="58">
        <v>71083.759755999999</v>
      </c>
      <c r="R24" s="58">
        <v>111554.00006400001</v>
      </c>
      <c r="S24" s="58">
        <v>105900.98737820599</v>
      </c>
      <c r="T24" s="58">
        <v>79390.670777976702</v>
      </c>
      <c r="U24" s="58">
        <v>82259.6005</v>
      </c>
      <c r="V24" s="58">
        <v>0</v>
      </c>
      <c r="W24" s="58">
        <v>41562.712629000001</v>
      </c>
      <c r="X24" s="58">
        <v>83140.365220000007</v>
      </c>
      <c r="Y24" s="58">
        <v>134365.95334199999</v>
      </c>
      <c r="Z24" s="58">
        <v>215121.88200000001</v>
      </c>
      <c r="AA24" s="58">
        <v>249460.02260600001</v>
      </c>
    </row>
    <row r="25" spans="1:27" x14ac:dyDescent="0.2">
      <c r="B25" s="57" t="s">
        <v>117</v>
      </c>
      <c r="C25" s="58">
        <v>27847.896898999999</v>
      </c>
      <c r="D25" s="58">
        <v>36196.765907000001</v>
      </c>
      <c r="E25" s="58">
        <v>41736.523453000002</v>
      </c>
      <c r="F25" s="58">
        <v>37182.804516999997</v>
      </c>
      <c r="G25" s="58">
        <v>44255.38147</v>
      </c>
      <c r="H25" s="58">
        <v>45636.533408000003</v>
      </c>
      <c r="I25" s="58">
        <v>60434.789466000002</v>
      </c>
      <c r="J25" s="58">
        <v>84204.891887999998</v>
      </c>
      <c r="K25" s="58">
        <v>75218.973584000007</v>
      </c>
      <c r="L25" s="58">
        <v>87512.264230999994</v>
      </c>
      <c r="M25" s="58">
        <v>92365.447079000005</v>
      </c>
      <c r="N25" s="58">
        <v>102390.26566999999</v>
      </c>
      <c r="O25" s="58">
        <v>117290.074286</v>
      </c>
      <c r="P25" s="58">
        <v>134866.13218499999</v>
      </c>
      <c r="Q25" s="58">
        <v>197034.48676</v>
      </c>
      <c r="R25" s="58">
        <v>219225.914188</v>
      </c>
      <c r="S25" s="58">
        <v>218410.92352800001</v>
      </c>
      <c r="T25" s="58">
        <v>252774.46799999999</v>
      </c>
      <c r="U25" s="58">
        <v>300020.67315300007</v>
      </c>
      <c r="V25" s="58">
        <v>336871.5813640001</v>
      </c>
      <c r="W25" s="58">
        <v>96833.085040999998</v>
      </c>
      <c r="X25" s="58">
        <v>232144.95569199999</v>
      </c>
      <c r="Y25" s="58">
        <v>447310.06243165</v>
      </c>
      <c r="Z25" s="58">
        <v>528113.64432636998</v>
      </c>
      <c r="AA25" s="58">
        <v>651237.71985400002</v>
      </c>
    </row>
    <row r="26" spans="1:27" x14ac:dyDescent="0.2">
      <c r="B26" s="57" t="s">
        <v>118</v>
      </c>
      <c r="C26" s="58">
        <v>2814.2066570000002</v>
      </c>
      <c r="D26" s="58">
        <v>2696.4563370000001</v>
      </c>
      <c r="E26" s="58">
        <v>2740.973422</v>
      </c>
      <c r="F26" s="58">
        <v>2720.5878720000001</v>
      </c>
      <c r="G26" s="58">
        <v>3258.511896</v>
      </c>
      <c r="H26" s="58">
        <v>3441.2368499999998</v>
      </c>
      <c r="I26" s="58">
        <v>4917.652658</v>
      </c>
      <c r="J26" s="58">
        <v>3999.7488859999999</v>
      </c>
      <c r="K26" s="58">
        <v>5621.7593100000004</v>
      </c>
      <c r="L26" s="58">
        <v>9067.8930639999999</v>
      </c>
      <c r="M26" s="58">
        <v>8865.9955379999992</v>
      </c>
      <c r="N26" s="58">
        <v>13477.477084</v>
      </c>
      <c r="O26" s="58">
        <v>19639.490991999999</v>
      </c>
      <c r="P26" s="58">
        <v>16728.427804999999</v>
      </c>
      <c r="Q26" s="58">
        <v>13402.006986</v>
      </c>
      <c r="R26" s="58">
        <v>19479.013665999999</v>
      </c>
      <c r="S26" s="58">
        <v>24909.079462000002</v>
      </c>
      <c r="T26" s="58">
        <v>29034.768212999999</v>
      </c>
      <c r="U26" s="58">
        <v>29521.262913999995</v>
      </c>
      <c r="V26" s="58">
        <v>34388.136461000009</v>
      </c>
      <c r="W26" s="58">
        <v>55980.877038999999</v>
      </c>
      <c r="X26" s="58">
        <v>56934.456714000007</v>
      </c>
      <c r="Y26" s="58">
        <v>70744.739419999998</v>
      </c>
      <c r="Z26" s="58">
        <v>73488.235644990011</v>
      </c>
      <c r="AA26" s="58">
        <v>73241.470179299999</v>
      </c>
    </row>
    <row r="27" spans="1:27" s="59" customFormat="1" ht="12" customHeight="1" x14ac:dyDescent="0.2">
      <c r="A27" s="4"/>
      <c r="B27" s="57" t="s">
        <v>119</v>
      </c>
      <c r="C27" s="58">
        <v>872604.60491800006</v>
      </c>
      <c r="D27" s="58">
        <v>1420931.939277</v>
      </c>
      <c r="E27" s="58">
        <v>1607770.9507820001</v>
      </c>
      <c r="F27" s="58">
        <v>1621295.729117</v>
      </c>
      <c r="G27" s="58">
        <v>2237639.1319300001</v>
      </c>
      <c r="H27" s="58">
        <v>2401497.3898629998</v>
      </c>
      <c r="I27" s="58">
        <v>2670816.9373579999</v>
      </c>
      <c r="J27" s="58">
        <v>2989521.9663789999</v>
      </c>
      <c r="K27" s="58">
        <v>3199638.5147000002</v>
      </c>
      <c r="L27" s="58">
        <v>3121297.3021450001</v>
      </c>
      <c r="M27" s="58">
        <v>3225773.7398040001</v>
      </c>
      <c r="N27" s="58">
        <v>5069554.7172680004</v>
      </c>
      <c r="O27" s="58">
        <v>5304463.0760930004</v>
      </c>
      <c r="P27" s="58">
        <v>5930657.8229339998</v>
      </c>
      <c r="Q27" s="58">
        <v>6447673.773</v>
      </c>
      <c r="R27" s="58">
        <v>6772408.7249999996</v>
      </c>
      <c r="S27" s="58">
        <v>7033027.8870000001</v>
      </c>
      <c r="T27" s="58">
        <v>6746806.2699999996</v>
      </c>
      <c r="U27" s="58">
        <v>6794582.733</v>
      </c>
      <c r="V27" s="58">
        <v>8082887.3780000024</v>
      </c>
      <c r="W27" s="58">
        <v>7484314.439177</v>
      </c>
      <c r="X27" s="58">
        <v>9743299.1610000003</v>
      </c>
      <c r="Y27" s="58">
        <v>12204258.113</v>
      </c>
      <c r="Z27" s="58">
        <v>13619701.945</v>
      </c>
      <c r="AA27" s="58">
        <v>14088675.885</v>
      </c>
    </row>
    <row r="28" spans="1:27" x14ac:dyDescent="0.2">
      <c r="B28" s="57" t="s">
        <v>120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25370.973095000001</v>
      </c>
      <c r="N28" s="58">
        <v>26874.336275000001</v>
      </c>
      <c r="O28" s="58">
        <v>39148.355687000003</v>
      </c>
      <c r="P28" s="58">
        <v>49666.964999999997</v>
      </c>
      <c r="Q28" s="58">
        <v>50284.82301</v>
      </c>
      <c r="R28" s="58">
        <v>79300.203745000006</v>
      </c>
      <c r="S28" s="58">
        <v>114543.116544</v>
      </c>
      <c r="T28" s="58">
        <v>121663.412493</v>
      </c>
      <c r="U28" s="58">
        <v>131485.99354700002</v>
      </c>
      <c r="V28" s="58">
        <v>161247.566574</v>
      </c>
      <c r="W28" s="58">
        <v>92727.048174890006</v>
      </c>
      <c r="X28" s="58">
        <v>134742.898843</v>
      </c>
      <c r="Y28" s="58">
        <v>276704.33356657001</v>
      </c>
      <c r="Z28" s="58">
        <v>373856.47266873997</v>
      </c>
      <c r="AA28" s="58">
        <v>370272.78731440997</v>
      </c>
    </row>
    <row r="29" spans="1:27" x14ac:dyDescent="0.2">
      <c r="B29" s="57" t="s">
        <v>121</v>
      </c>
      <c r="C29" s="58">
        <v>0</v>
      </c>
      <c r="D29" s="58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1208950.0444499999</v>
      </c>
      <c r="Q29" s="58">
        <v>1659100.088669</v>
      </c>
      <c r="R29" s="58">
        <v>1689388.695171</v>
      </c>
      <c r="S29" s="58">
        <v>1694485.2708620001</v>
      </c>
      <c r="T29" s="58">
        <v>1951569.3072520001</v>
      </c>
      <c r="U29" s="58">
        <v>2081123.9004430003</v>
      </c>
      <c r="V29" s="58">
        <v>2383134.861215</v>
      </c>
      <c r="W29" s="58">
        <v>1276538.831609</v>
      </c>
      <c r="X29" s="58">
        <v>1319347.4472350001</v>
      </c>
      <c r="Y29" s="58">
        <v>2607569.1829130002</v>
      </c>
      <c r="Z29" s="58">
        <v>3331810.631387</v>
      </c>
      <c r="AA29" s="58">
        <v>3496514.8426999999</v>
      </c>
    </row>
    <row r="30" spans="1:27" x14ac:dyDescent="0.2">
      <c r="B30" s="57" t="s">
        <v>122</v>
      </c>
      <c r="C30" s="58">
        <v>1021585.454896</v>
      </c>
      <c r="D30" s="58">
        <v>1106434.084119</v>
      </c>
      <c r="E30" s="58">
        <v>976495.31616100005</v>
      </c>
      <c r="F30" s="58">
        <v>1025037.128628</v>
      </c>
      <c r="G30" s="58">
        <v>1057352.7357439999</v>
      </c>
      <c r="H30" s="58">
        <v>1143379.5973120001</v>
      </c>
      <c r="I30" s="58">
        <v>1187040.4253070001</v>
      </c>
      <c r="J30" s="58">
        <v>1211510.505626</v>
      </c>
      <c r="K30" s="58">
        <v>1287969.3339170001</v>
      </c>
      <c r="L30" s="58">
        <v>1291492.640989</v>
      </c>
      <c r="M30" s="58">
        <v>1418766.4560229999</v>
      </c>
      <c r="N30" s="58">
        <v>1603226.7631010001</v>
      </c>
      <c r="O30" s="58">
        <v>1735061.5717140001</v>
      </c>
      <c r="P30" s="58">
        <v>2883330.0051130001</v>
      </c>
      <c r="Q30" s="58">
        <v>2982045.2209999999</v>
      </c>
      <c r="R30" s="58">
        <v>3295658.4903589999</v>
      </c>
      <c r="S30" s="58">
        <v>3335728.2059999998</v>
      </c>
      <c r="T30" s="58">
        <v>1353081.0649999999</v>
      </c>
      <c r="U30" s="58">
        <v>1517545.804</v>
      </c>
      <c r="V30" s="58">
        <v>1585141.565279</v>
      </c>
      <c r="W30" s="58">
        <v>1205836.2407569999</v>
      </c>
      <c r="X30" s="58">
        <v>1733154.0143120002</v>
      </c>
      <c r="Y30" s="58">
        <v>1650811.6719849999</v>
      </c>
      <c r="Z30" s="58">
        <v>2172913.696</v>
      </c>
      <c r="AA30" s="58">
        <v>2195002.804</v>
      </c>
    </row>
    <row r="31" spans="1:27" x14ac:dyDescent="0.2">
      <c r="B31" s="57" t="s">
        <v>123</v>
      </c>
      <c r="C31" s="58">
        <v>0</v>
      </c>
      <c r="D31" s="58">
        <v>0</v>
      </c>
      <c r="E31" s="58">
        <v>54563.871184000003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8">
        <v>0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0</v>
      </c>
      <c r="Y31" s="58">
        <v>0</v>
      </c>
      <c r="Z31" s="58">
        <v>0</v>
      </c>
      <c r="AA31" s="58">
        <v>0</v>
      </c>
    </row>
    <row r="32" spans="1:27" x14ac:dyDescent="0.2">
      <c r="B32" s="57" t="s">
        <v>124</v>
      </c>
      <c r="C32" s="58">
        <v>0</v>
      </c>
      <c r="D32" s="58">
        <v>0</v>
      </c>
      <c r="E32" s="58">
        <v>0</v>
      </c>
      <c r="F32" s="58">
        <v>0</v>
      </c>
      <c r="G32" s="58">
        <v>0</v>
      </c>
      <c r="H32" s="58">
        <v>0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0</v>
      </c>
      <c r="R32" s="58">
        <v>0</v>
      </c>
      <c r="S32" s="58">
        <v>0</v>
      </c>
      <c r="T32" s="58">
        <v>474600.90878200001</v>
      </c>
      <c r="U32" s="58">
        <v>292177.39299999998</v>
      </c>
      <c r="V32" s="58">
        <v>436957.26500000001</v>
      </c>
      <c r="W32" s="58">
        <v>281922.04814199999</v>
      </c>
      <c r="X32" s="58">
        <v>330656.951</v>
      </c>
      <c r="Y32" s="58">
        <v>361917.71500000003</v>
      </c>
      <c r="Z32" s="58">
        <v>555036.40099999995</v>
      </c>
      <c r="AA32" s="58">
        <v>528723.11199999996</v>
      </c>
    </row>
    <row r="33" spans="2:27" x14ac:dyDescent="0.2">
      <c r="B33" s="57" t="s">
        <v>125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1811619.197223</v>
      </c>
    </row>
    <row r="34" spans="2:27" x14ac:dyDescent="0.2">
      <c r="B34" s="57" t="s">
        <v>126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58">
        <v>0</v>
      </c>
      <c r="I34" s="58">
        <v>0</v>
      </c>
      <c r="J34" s="58">
        <v>0</v>
      </c>
      <c r="K34" s="58">
        <v>0</v>
      </c>
      <c r="L34" s="58">
        <v>0</v>
      </c>
      <c r="M34" s="58">
        <v>0</v>
      </c>
      <c r="N34" s="58">
        <v>0</v>
      </c>
      <c r="O34" s="58">
        <v>0</v>
      </c>
      <c r="P34" s="58">
        <v>0</v>
      </c>
      <c r="Q34" s="58">
        <v>0</v>
      </c>
      <c r="R34" s="58">
        <v>0</v>
      </c>
      <c r="S34" s="58">
        <v>0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65.814999999999998</v>
      </c>
    </row>
    <row r="35" spans="2:27" x14ac:dyDescent="0.2">
      <c r="B35" s="57" t="s">
        <v>127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0</v>
      </c>
      <c r="AA35" s="58">
        <v>272829.21100000001</v>
      </c>
    </row>
    <row r="36" spans="2:27" s="52" customFormat="1" x14ac:dyDescent="0.2">
      <c r="B36" s="54" t="s">
        <v>128</v>
      </c>
      <c r="C36" s="55">
        <v>480752.41344999999</v>
      </c>
      <c r="D36" s="55">
        <v>717330.00897299999</v>
      </c>
      <c r="E36" s="55">
        <v>488155.06515899999</v>
      </c>
      <c r="F36" s="55">
        <v>532639.27142200002</v>
      </c>
      <c r="G36" s="55">
        <v>548876.29447399999</v>
      </c>
      <c r="H36" s="55">
        <v>562107.808021</v>
      </c>
      <c r="I36" s="55">
        <v>414712.47719200002</v>
      </c>
      <c r="J36" s="55">
        <v>1678241.2172010001</v>
      </c>
      <c r="K36" s="55">
        <v>542835.98680399999</v>
      </c>
      <c r="L36" s="55">
        <v>521704.51345199998</v>
      </c>
      <c r="M36" s="55">
        <v>635718.05085300002</v>
      </c>
      <c r="N36" s="55">
        <v>572470.15634500002</v>
      </c>
      <c r="O36" s="55">
        <v>1194730.022356</v>
      </c>
      <c r="P36" s="55">
        <v>984442.87498846999</v>
      </c>
      <c r="Q36" s="55">
        <v>615621.31914200005</v>
      </c>
      <c r="R36" s="55">
        <v>680691.306339</v>
      </c>
      <c r="S36" s="55">
        <v>652962.95859699999</v>
      </c>
      <c r="T36" s="55">
        <v>5450670.7023444409</v>
      </c>
      <c r="U36" s="55">
        <v>793572.23528100015</v>
      </c>
      <c r="V36" s="55">
        <v>1473773.8844384032</v>
      </c>
      <c r="W36" s="55">
        <v>1646281.0457491702</v>
      </c>
      <c r="X36" s="55">
        <v>865450.91558003507</v>
      </c>
      <c r="Y36" s="55">
        <v>1087990.3470254201</v>
      </c>
      <c r="Z36" s="55">
        <v>1276697.9186667299</v>
      </c>
      <c r="AA36" s="55">
        <v>1650431.1574757099</v>
      </c>
    </row>
    <row r="37" spans="2:27" x14ac:dyDescent="0.2">
      <c r="B37" s="60" t="s">
        <v>129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1473773.8844384032</v>
      </c>
      <c r="W37" s="58">
        <v>1646281.0457491702</v>
      </c>
      <c r="X37" s="58">
        <v>865450.91558003507</v>
      </c>
      <c r="Y37" s="58">
        <v>82792.605215500007</v>
      </c>
      <c r="Z37" s="58">
        <v>41044.909583989996</v>
      </c>
      <c r="AA37" s="58">
        <v>48724.140857509999</v>
      </c>
    </row>
    <row r="38" spans="2:27" x14ac:dyDescent="0.2">
      <c r="B38" s="60" t="s">
        <v>130</v>
      </c>
      <c r="C38" s="58">
        <v>480752.41344999999</v>
      </c>
      <c r="D38" s="58">
        <v>717330.00897299999</v>
      </c>
      <c r="E38" s="58">
        <v>488155.06515899999</v>
      </c>
      <c r="F38" s="58">
        <v>149044.42228699999</v>
      </c>
      <c r="G38" s="58">
        <v>33717.560191999997</v>
      </c>
      <c r="H38" s="58">
        <v>29549.836132</v>
      </c>
      <c r="I38" s="58">
        <v>5075.9653710000002</v>
      </c>
      <c r="J38" s="58">
        <v>0</v>
      </c>
      <c r="K38" s="58">
        <v>2440.3516169999998</v>
      </c>
      <c r="L38" s="58">
        <v>1426.4121029999999</v>
      </c>
      <c r="M38" s="58">
        <v>0</v>
      </c>
      <c r="N38" s="58">
        <v>0</v>
      </c>
      <c r="O38" s="58">
        <v>1194730.022356</v>
      </c>
      <c r="P38" s="58">
        <v>984442.87498846999</v>
      </c>
      <c r="Q38" s="58">
        <v>615621.31914200005</v>
      </c>
      <c r="R38" s="58">
        <v>680691.306339</v>
      </c>
      <c r="S38" s="58">
        <v>652962.95859699999</v>
      </c>
      <c r="T38" s="58">
        <v>5450670.7023444409</v>
      </c>
      <c r="U38" s="58">
        <v>793572.23528100015</v>
      </c>
      <c r="V38" s="58">
        <v>0</v>
      </c>
      <c r="W38" s="58">
        <v>0</v>
      </c>
      <c r="X38" s="58">
        <v>0</v>
      </c>
      <c r="Y38" s="58">
        <v>197826.99971917999</v>
      </c>
      <c r="Z38" s="58">
        <v>275544.94604324998</v>
      </c>
      <c r="AA38" s="58">
        <v>247584.95271526999</v>
      </c>
    </row>
    <row r="39" spans="2:27" x14ac:dyDescent="0.2">
      <c r="B39" s="60" t="s">
        <v>131</v>
      </c>
      <c r="C39" s="58">
        <v>0</v>
      </c>
      <c r="D39" s="58">
        <v>0</v>
      </c>
      <c r="E39" s="58">
        <v>0</v>
      </c>
      <c r="F39" s="58">
        <v>383594.84913500003</v>
      </c>
      <c r="G39" s="58">
        <v>515158.73428199999</v>
      </c>
      <c r="H39" s="58">
        <v>532557.97188900004</v>
      </c>
      <c r="I39" s="58">
        <v>409636.51182100002</v>
      </c>
      <c r="J39" s="58">
        <v>1678241.2172010001</v>
      </c>
      <c r="K39" s="58">
        <v>540395.63518700004</v>
      </c>
      <c r="L39" s="58">
        <v>520278.101349</v>
      </c>
      <c r="M39" s="58">
        <v>635718.05085300002</v>
      </c>
      <c r="N39" s="58">
        <v>572470.15634500002</v>
      </c>
      <c r="O39" s="58">
        <v>0</v>
      </c>
      <c r="P39" s="58">
        <v>0</v>
      </c>
      <c r="Q39" s="58">
        <v>0</v>
      </c>
      <c r="R39" s="58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166317.53941247001</v>
      </c>
      <c r="Z39" s="58">
        <v>358549.35268221004</v>
      </c>
      <c r="AA39" s="58">
        <v>766865.15828115004</v>
      </c>
    </row>
    <row r="40" spans="2:27" x14ac:dyDescent="0.2">
      <c r="B40" s="60" t="s">
        <v>132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  <c r="R40" s="58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27610.42595071</v>
      </c>
      <c r="Z40" s="58">
        <v>20329.165549650003</v>
      </c>
      <c r="AA40" s="58">
        <v>28450.97337408</v>
      </c>
    </row>
    <row r="41" spans="2:27" x14ac:dyDescent="0.2">
      <c r="B41" s="60" t="s">
        <v>133</v>
      </c>
      <c r="C41" s="58">
        <v>0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613442.77672756009</v>
      </c>
      <c r="Z41" s="58">
        <v>581229.54480763001</v>
      </c>
      <c r="AA41" s="58">
        <v>558805.93224769994</v>
      </c>
    </row>
    <row r="42" spans="2:27" x14ac:dyDescent="0.2">
      <c r="B42" s="90" t="s">
        <v>134</v>
      </c>
      <c r="C42" s="66">
        <v>20922851.540846001</v>
      </c>
      <c r="D42" s="66">
        <v>30301990.265964001</v>
      </c>
      <c r="E42" s="66">
        <v>23443518.859733</v>
      </c>
      <c r="F42" s="66">
        <v>31145502.440267</v>
      </c>
      <c r="G42" s="66">
        <v>27393022.356787</v>
      </c>
      <c r="H42" s="66">
        <v>39422712.528365001</v>
      </c>
      <c r="I42" s="66">
        <v>37453502.389224999</v>
      </c>
      <c r="J42" s="66">
        <v>29083660.357581001</v>
      </c>
      <c r="K42" s="66">
        <v>42338186.982920997</v>
      </c>
      <c r="L42" s="66">
        <v>49952238.843975</v>
      </c>
      <c r="M42" s="66">
        <v>40425090.738442004</v>
      </c>
      <c r="N42" s="66">
        <v>41774652.722888738</v>
      </c>
      <c r="O42" s="66">
        <v>37900999.197410375</v>
      </c>
      <c r="P42" s="66">
        <v>53554118.751845427</v>
      </c>
      <c r="Q42" s="66">
        <v>53500596.787746452</v>
      </c>
      <c r="R42" s="66">
        <v>55767160.645887278</v>
      </c>
      <c r="S42" s="66">
        <v>54506917.166604765</v>
      </c>
      <c r="T42" s="66">
        <v>56382829.721152037</v>
      </c>
      <c r="U42" s="66">
        <v>59067607.923564188</v>
      </c>
      <c r="V42" s="66">
        <v>55447390.837409072</v>
      </c>
      <c r="W42" s="66">
        <v>106338384.09078042</v>
      </c>
      <c r="X42" s="66">
        <v>95780859.095945686</v>
      </c>
      <c r="Y42" s="66">
        <v>73507978.895032436</v>
      </c>
      <c r="Z42" s="66">
        <f>SUM(Z43:Z53)</f>
        <v>90748649.938250005</v>
      </c>
      <c r="AA42" s="66">
        <v>102767478.21583541</v>
      </c>
    </row>
    <row r="43" spans="2:27" x14ac:dyDescent="0.2">
      <c r="B43" s="61" t="s">
        <v>135</v>
      </c>
      <c r="C43" s="58">
        <v>747684.00891400001</v>
      </c>
      <c r="D43" s="58">
        <v>2885.0972499999998</v>
      </c>
      <c r="E43" s="58">
        <v>2727.2838080000001</v>
      </c>
      <c r="F43" s="58">
        <v>2045.4628560000001</v>
      </c>
      <c r="G43" s="58">
        <v>22945.723744999999</v>
      </c>
      <c r="H43" s="58">
        <v>13923.027628</v>
      </c>
      <c r="I43" s="58">
        <v>10409.378650000001</v>
      </c>
      <c r="J43" s="58">
        <v>1876611.6570369999</v>
      </c>
      <c r="K43" s="58">
        <v>1194622.987157</v>
      </c>
      <c r="L43" s="58">
        <v>956015.82368799997</v>
      </c>
      <c r="M43" s="58">
        <v>13913.511207</v>
      </c>
      <c r="N43" s="58">
        <v>8391.200561489999</v>
      </c>
      <c r="O43" s="58">
        <v>833861.61464389006</v>
      </c>
      <c r="P43" s="58">
        <v>37174.355565470003</v>
      </c>
      <c r="Q43" s="58">
        <v>41177.465403589995</v>
      </c>
      <c r="R43" s="58">
        <v>18423.044207100003</v>
      </c>
      <c r="S43" s="58">
        <v>12452.856509559999</v>
      </c>
      <c r="T43" s="58">
        <v>13028.099925370001</v>
      </c>
      <c r="U43" s="58">
        <v>72847.766605019991</v>
      </c>
      <c r="V43" s="58">
        <v>353644.43976548</v>
      </c>
      <c r="W43" s="58">
        <v>53637.270646199999</v>
      </c>
      <c r="X43" s="58">
        <v>13632866.93443696</v>
      </c>
      <c r="Y43" s="58">
        <v>168960.01242370001</v>
      </c>
      <c r="Z43" s="58">
        <v>265.03468299999997</v>
      </c>
      <c r="AA43" s="58">
        <v>11256.96447241</v>
      </c>
    </row>
    <row r="44" spans="2:27" x14ac:dyDescent="0.2">
      <c r="B44" s="61" t="s">
        <v>136</v>
      </c>
      <c r="C44" s="58">
        <v>1520386.9891909999</v>
      </c>
      <c r="D44" s="58">
        <v>2857560.6021890002</v>
      </c>
      <c r="E44" s="58">
        <v>2631917.5717509999</v>
      </c>
      <c r="F44" s="58">
        <v>2881231.6493159998</v>
      </c>
      <c r="G44" s="58">
        <v>2480717.821306</v>
      </c>
      <c r="H44" s="58">
        <v>552857.74163399998</v>
      </c>
      <c r="I44" s="58">
        <v>965990.27987800003</v>
      </c>
      <c r="J44" s="58">
        <v>1391832.9248939999</v>
      </c>
      <c r="K44" s="58">
        <v>1697782.2013739999</v>
      </c>
      <c r="L44" s="58">
        <v>238416.73111699999</v>
      </c>
      <c r="M44" s="58">
        <v>3824468.833298</v>
      </c>
      <c r="N44" s="58">
        <v>6123809.11474247</v>
      </c>
      <c r="O44" s="58">
        <v>6650392.1195695307</v>
      </c>
      <c r="P44" s="58">
        <v>13362961.099137999</v>
      </c>
      <c r="Q44" s="58">
        <v>11129523.484235</v>
      </c>
      <c r="R44" s="58">
        <v>5737272.8972947905</v>
      </c>
      <c r="S44" s="58">
        <v>1538647.0529827899</v>
      </c>
      <c r="T44" s="58">
        <v>2456381.6168669504</v>
      </c>
      <c r="U44" s="58">
        <v>5557368.8279767502</v>
      </c>
      <c r="V44" s="58">
        <v>15400964.31914659</v>
      </c>
      <c r="W44" s="58">
        <v>15572561.194768699</v>
      </c>
      <c r="X44" s="58">
        <v>9059976.85412311</v>
      </c>
      <c r="Y44" s="58">
        <v>11701927.60242328</v>
      </c>
      <c r="Z44" s="58">
        <v>20303405.267379802</v>
      </c>
      <c r="AA44" s="58">
        <v>25035257.474420998</v>
      </c>
    </row>
    <row r="45" spans="2:27" x14ac:dyDescent="0.2">
      <c r="B45" s="61" t="s">
        <v>137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8">
        <v>0</v>
      </c>
      <c r="P45" s="58">
        <v>0</v>
      </c>
      <c r="Q45" s="58">
        <v>0</v>
      </c>
      <c r="R45" s="58">
        <v>0</v>
      </c>
      <c r="S45" s="58">
        <v>0</v>
      </c>
      <c r="T45" s="58">
        <v>0</v>
      </c>
      <c r="U45" s="58">
        <v>0</v>
      </c>
      <c r="V45" s="58">
        <v>0</v>
      </c>
      <c r="W45" s="58">
        <v>0</v>
      </c>
      <c r="X45" s="58">
        <v>0</v>
      </c>
      <c r="Y45" s="58">
        <v>0</v>
      </c>
      <c r="Z45" s="58">
        <v>0</v>
      </c>
      <c r="AA45" s="58">
        <v>0</v>
      </c>
    </row>
    <row r="46" spans="2:27" x14ac:dyDescent="0.2">
      <c r="B46" s="61" t="s">
        <v>138</v>
      </c>
      <c r="C46" s="58">
        <v>603872.45688099996</v>
      </c>
      <c r="D46" s="58">
        <v>940115.34617999999</v>
      </c>
      <c r="E46" s="58">
        <v>992877.72034</v>
      </c>
      <c r="F46" s="58">
        <v>818126.78769400006</v>
      </c>
      <c r="G46" s="58">
        <v>214498.01476699999</v>
      </c>
      <c r="H46" s="58">
        <v>1750829.7435580001</v>
      </c>
      <c r="I46" s="58">
        <v>3050966.9881489999</v>
      </c>
      <c r="J46" s="58">
        <v>3821986.1875760001</v>
      </c>
      <c r="K46" s="58">
        <v>6686164.6112090005</v>
      </c>
      <c r="L46" s="58">
        <v>9295482.9757439997</v>
      </c>
      <c r="M46" s="58">
        <v>1571781.1130590001</v>
      </c>
      <c r="N46" s="58">
        <v>80862.92513345</v>
      </c>
      <c r="O46" s="58">
        <v>89655.53878244001</v>
      </c>
      <c r="P46" s="58">
        <v>283385.66345871997</v>
      </c>
      <c r="Q46" s="58">
        <v>351168.01734071999</v>
      </c>
      <c r="R46" s="58">
        <v>297997.29913509998</v>
      </c>
      <c r="S46" s="58">
        <v>490356.45176028996</v>
      </c>
      <c r="T46" s="58">
        <v>439718.16646097996</v>
      </c>
      <c r="U46" s="58">
        <v>501258.12430433003</v>
      </c>
      <c r="V46" s="58">
        <v>385545.14507178002</v>
      </c>
      <c r="W46" s="58">
        <v>349803.88946368999</v>
      </c>
      <c r="X46" s="58">
        <v>265909.90350108</v>
      </c>
      <c r="Y46" s="58">
        <v>438512.31820288999</v>
      </c>
      <c r="Z46" s="58">
        <v>980707.73682244995</v>
      </c>
      <c r="AA46" s="58">
        <v>843840.12303618004</v>
      </c>
    </row>
    <row r="47" spans="2:27" x14ac:dyDescent="0.2">
      <c r="B47" s="61" t="s">
        <v>139</v>
      </c>
      <c r="C47" s="58">
        <v>5749280.4088350004</v>
      </c>
      <c r="D47" s="58">
        <v>11592334.366309</v>
      </c>
      <c r="E47" s="58">
        <v>5902759.5469970005</v>
      </c>
      <c r="F47" s="58">
        <v>12970196.813583</v>
      </c>
      <c r="G47" s="58">
        <v>7118407.0822000001</v>
      </c>
      <c r="H47" s="58">
        <v>7149048.6443149997</v>
      </c>
      <c r="I47" s="58">
        <v>10096185.099035</v>
      </c>
      <c r="J47" s="58">
        <v>2504859.949848</v>
      </c>
      <c r="K47" s="58">
        <v>5944441.6284360001</v>
      </c>
      <c r="L47" s="58">
        <v>11840441.467498001</v>
      </c>
      <c r="M47" s="58">
        <v>6432494.9170070002</v>
      </c>
      <c r="N47" s="58">
        <v>5507370.7959589092</v>
      </c>
      <c r="O47" s="58">
        <v>3340521.4033738701</v>
      </c>
      <c r="P47" s="58">
        <v>8456667.0931001008</v>
      </c>
      <c r="Q47" s="58">
        <v>11152806.186008111</v>
      </c>
      <c r="R47" s="58">
        <v>18651597.70908691</v>
      </c>
      <c r="S47" s="58">
        <v>14432557.11704492</v>
      </c>
      <c r="T47" s="58">
        <v>15100480.572373081</v>
      </c>
      <c r="U47" s="58">
        <v>12412274.661022799</v>
      </c>
      <c r="V47" s="58">
        <v>12279525.50847497</v>
      </c>
      <c r="W47" s="58">
        <v>48412382.732293949</v>
      </c>
      <c r="X47" s="58">
        <v>32626767.148689091</v>
      </c>
      <c r="Y47" s="58">
        <v>20735559.685456835</v>
      </c>
      <c r="Z47" s="58">
        <v>27170050.726171602</v>
      </c>
      <c r="AA47" s="58">
        <v>27079186.152123801</v>
      </c>
    </row>
    <row r="48" spans="2:27" x14ac:dyDescent="0.2">
      <c r="B48" s="61" t="s">
        <v>140</v>
      </c>
      <c r="C48" s="58">
        <v>12096190.341794999</v>
      </c>
      <c r="D48" s="58">
        <v>14006477.032077</v>
      </c>
      <c r="E48" s="58">
        <v>13450183.277705999</v>
      </c>
      <c r="F48" s="58">
        <v>13981082.723808</v>
      </c>
      <c r="G48" s="58">
        <v>16808778.399004001</v>
      </c>
      <c r="H48" s="58">
        <v>28698103.880412001</v>
      </c>
      <c r="I48" s="58">
        <v>22972490.401781999</v>
      </c>
      <c r="J48" s="58">
        <v>19145575.810376</v>
      </c>
      <c r="K48" s="58">
        <v>23669465.997630998</v>
      </c>
      <c r="L48" s="58">
        <v>25844448.226551998</v>
      </c>
      <c r="M48" s="58">
        <v>27639788.850513</v>
      </c>
      <c r="N48" s="58">
        <v>29422608.73543784</v>
      </c>
      <c r="O48" s="58">
        <v>25489760.818737302</v>
      </c>
      <c r="P48" s="58">
        <v>30399504.8787998</v>
      </c>
      <c r="Q48" s="58">
        <v>30084017.919949103</v>
      </c>
      <c r="R48" s="58">
        <v>30382225.108940102</v>
      </c>
      <c r="S48" s="58">
        <v>36612738.625169501</v>
      </c>
      <c r="T48" s="58">
        <v>37324437.476339497</v>
      </c>
      <c r="U48" s="58">
        <v>38974967.323036902</v>
      </c>
      <c r="V48" s="58">
        <v>25611961.719291698</v>
      </c>
      <c r="W48" s="58">
        <v>40581106.708067104</v>
      </c>
      <c r="X48" s="58">
        <v>38981798.012379706</v>
      </c>
      <c r="Y48" s="58">
        <v>36499561.76437401</v>
      </c>
      <c r="Z48" s="58">
        <v>38460718.379816599</v>
      </c>
      <c r="AA48" s="58">
        <v>47717365.9546891</v>
      </c>
    </row>
    <row r="49" spans="2:27" x14ac:dyDescent="0.2">
      <c r="B49" s="61" t="s">
        <v>141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8">
        <v>0</v>
      </c>
      <c r="P49" s="58">
        <v>0</v>
      </c>
      <c r="Q49" s="58">
        <v>0</v>
      </c>
      <c r="R49" s="58">
        <v>0</v>
      </c>
      <c r="S49" s="58">
        <v>0</v>
      </c>
      <c r="T49" s="58">
        <v>0</v>
      </c>
      <c r="U49" s="58">
        <v>0</v>
      </c>
      <c r="V49" s="58">
        <v>197902.26675000001</v>
      </c>
      <c r="W49" s="58">
        <v>137543.63004531999</v>
      </c>
      <c r="X49" s="58">
        <v>111010.79742372999</v>
      </c>
      <c r="Y49" s="58">
        <v>136599.15530176001</v>
      </c>
      <c r="Z49" s="58">
        <v>42145.556343769997</v>
      </c>
      <c r="AA49" s="58">
        <v>115086.66280242999</v>
      </c>
    </row>
    <row r="50" spans="2:27" x14ac:dyDescent="0.2">
      <c r="B50" s="61" t="s">
        <v>142</v>
      </c>
      <c r="C50" s="58">
        <v>35816.68462</v>
      </c>
      <c r="D50" s="58">
        <v>134770.200232</v>
      </c>
      <c r="E50" s="58">
        <v>115173.015524</v>
      </c>
      <c r="F50" s="58">
        <v>146129.66701800001</v>
      </c>
      <c r="G50" s="58">
        <v>345737.57278300001</v>
      </c>
      <c r="H50" s="58">
        <v>52127.905479000001</v>
      </c>
      <c r="I50" s="58">
        <v>104420.852889</v>
      </c>
      <c r="J50" s="58">
        <v>86617.869969000007</v>
      </c>
      <c r="K50" s="58">
        <v>57176.355251000001</v>
      </c>
      <c r="L50" s="58">
        <v>80305.907982999997</v>
      </c>
      <c r="M50" s="58">
        <v>40854.122800999998</v>
      </c>
      <c r="N50" s="58">
        <v>16481.054409370001</v>
      </c>
      <c r="O50" s="58">
        <v>39467.006034010003</v>
      </c>
      <c r="P50" s="58">
        <v>149687.36767712</v>
      </c>
      <c r="Q50" s="58">
        <v>145703.09274995001</v>
      </c>
      <c r="R50" s="58">
        <v>135206.32267644999</v>
      </c>
      <c r="S50" s="58">
        <v>413289.09895966999</v>
      </c>
      <c r="T50" s="58">
        <v>303957.38253897999</v>
      </c>
      <c r="U50" s="58">
        <v>568883.34282230004</v>
      </c>
      <c r="V50" s="58">
        <v>395782.23729721003</v>
      </c>
      <c r="W50" s="58">
        <v>279419.3815508</v>
      </c>
      <c r="X50" s="58">
        <v>256455.00461231</v>
      </c>
      <c r="Y50" s="58">
        <v>2107859.4755917699</v>
      </c>
      <c r="Z50" s="58">
        <v>2676355.4385139197</v>
      </c>
      <c r="AA50" s="58">
        <v>944363.37358191004</v>
      </c>
    </row>
    <row r="51" spans="2:27" x14ac:dyDescent="0.2">
      <c r="B51" s="61" t="s">
        <v>143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</row>
    <row r="52" spans="2:27" x14ac:dyDescent="0.2">
      <c r="B52" s="61" t="s">
        <v>144</v>
      </c>
      <c r="C52" s="58">
        <v>163261.18471100001</v>
      </c>
      <c r="D52" s="58">
        <v>258601.64585900001</v>
      </c>
      <c r="E52" s="58">
        <v>346503.78043300001</v>
      </c>
      <c r="F52" s="58">
        <v>341982.13693500002</v>
      </c>
      <c r="G52" s="58">
        <v>385036.82313600002</v>
      </c>
      <c r="H52" s="58">
        <v>1080024.9272050001</v>
      </c>
      <c r="I52" s="58">
        <v>240905.94342299999</v>
      </c>
      <c r="J52" s="58">
        <v>228262.09036599999</v>
      </c>
      <c r="K52" s="58">
        <v>440459.30183900002</v>
      </c>
      <c r="L52" s="58">
        <v>321629.42308699997</v>
      </c>
      <c r="M52" s="58">
        <v>485623.58143700002</v>
      </c>
      <c r="N52" s="58">
        <v>562825.57123289001</v>
      </c>
      <c r="O52" s="58">
        <v>1085181.9075251101</v>
      </c>
      <c r="P52" s="58">
        <v>804761.1633598</v>
      </c>
      <c r="Q52" s="58">
        <v>431856.81705994002</v>
      </c>
      <c r="R52" s="58">
        <v>466197.13514328998</v>
      </c>
      <c r="S52" s="58">
        <v>887195.46570417006</v>
      </c>
      <c r="T52" s="58">
        <v>564964.47135681997</v>
      </c>
      <c r="U52" s="58">
        <v>622791.57448134001</v>
      </c>
      <c r="V52" s="58">
        <v>822065.20161133993</v>
      </c>
      <c r="W52" s="58">
        <v>951929.28394468001</v>
      </c>
      <c r="X52" s="58">
        <v>846074.44077970996</v>
      </c>
      <c r="Y52" s="58">
        <v>1718998.8812581799</v>
      </c>
      <c r="Z52" s="58">
        <v>1115001.7985188798</v>
      </c>
      <c r="AA52" s="58">
        <v>928478.71270856005</v>
      </c>
    </row>
    <row r="53" spans="2:27" x14ac:dyDescent="0.2">
      <c r="B53" s="61" t="s">
        <v>145</v>
      </c>
      <c r="C53" s="58">
        <v>6359.4658989999998</v>
      </c>
      <c r="D53" s="58">
        <v>509245.97586800001</v>
      </c>
      <c r="E53" s="58">
        <v>1376.663174</v>
      </c>
      <c r="F53" s="58">
        <v>4707.1990569999998</v>
      </c>
      <c r="G53" s="58">
        <v>16900.919846000001</v>
      </c>
      <c r="H53" s="58">
        <v>125796.658134</v>
      </c>
      <c r="I53" s="58">
        <v>12133.445419</v>
      </c>
      <c r="J53" s="58">
        <v>27913.867515000002</v>
      </c>
      <c r="K53" s="58">
        <v>2648073.9000240001</v>
      </c>
      <c r="L53" s="58">
        <v>1375498.2883059999</v>
      </c>
      <c r="M53" s="58">
        <v>416165.80911999999</v>
      </c>
      <c r="N53" s="58">
        <v>52303.325412320002</v>
      </c>
      <c r="O53" s="58">
        <v>372158.78874423</v>
      </c>
      <c r="P53" s="58">
        <v>59977.13074642</v>
      </c>
      <c r="Q53" s="58">
        <v>164343.80500003998</v>
      </c>
      <c r="R53" s="58">
        <v>78241.129403540006</v>
      </c>
      <c r="S53" s="58">
        <v>119680.49847386</v>
      </c>
      <c r="T53" s="58">
        <v>179861.93529036999</v>
      </c>
      <c r="U53" s="58">
        <v>357216.30331475002</v>
      </c>
      <c r="V53" s="58">
        <v>0</v>
      </c>
      <c r="W53" s="58">
        <v>0</v>
      </c>
      <c r="X53" s="58">
        <v>0</v>
      </c>
      <c r="Y53" s="58">
        <v>0</v>
      </c>
      <c r="Z53" s="58">
        <v>0</v>
      </c>
      <c r="AA53" s="58">
        <v>92642.797999999995</v>
      </c>
    </row>
    <row r="54" spans="2:27" x14ac:dyDescent="0.2">
      <c r="B54" s="90" t="s">
        <v>146</v>
      </c>
      <c r="C54" s="66">
        <v>0</v>
      </c>
      <c r="D54" s="66">
        <v>0</v>
      </c>
      <c r="E54" s="66">
        <v>655372.972802</v>
      </c>
      <c r="F54" s="66">
        <v>0</v>
      </c>
      <c r="G54" s="66">
        <v>0</v>
      </c>
      <c r="H54" s="66">
        <v>0</v>
      </c>
      <c r="I54" s="66">
        <v>0</v>
      </c>
      <c r="J54" s="66">
        <v>625690.60974500002</v>
      </c>
      <c r="K54" s="66">
        <v>642515.94736700004</v>
      </c>
      <c r="L54" s="66">
        <v>210374.142356</v>
      </c>
      <c r="M54" s="66">
        <v>0</v>
      </c>
      <c r="N54" s="66">
        <v>1067811.0415620001</v>
      </c>
      <c r="O54" s="66">
        <v>634854.85978599999</v>
      </c>
      <c r="P54" s="66">
        <v>1771516.0445890001</v>
      </c>
      <c r="Q54" s="66">
        <v>1994582.7446699999</v>
      </c>
      <c r="R54" s="66">
        <v>1423007.084694</v>
      </c>
      <c r="S54" s="66">
        <v>1633330.7137372701</v>
      </c>
      <c r="T54" s="66">
        <v>1754952.7854588102</v>
      </c>
      <c r="U54" s="66">
        <v>1991539.3940543302</v>
      </c>
      <c r="V54" s="66">
        <v>2105934.3379406603</v>
      </c>
      <c r="W54" s="66">
        <v>2177071.7355229198</v>
      </c>
      <c r="X54" s="66">
        <v>2286859.75781012</v>
      </c>
      <c r="Y54" s="66">
        <v>2673789.0740747298</v>
      </c>
      <c r="Z54" s="66">
        <v>2556347.1172127202</v>
      </c>
      <c r="AA54" s="66">
        <v>3566908.8690722701</v>
      </c>
    </row>
    <row r="55" spans="2:27" x14ac:dyDescent="0.2">
      <c r="B55" s="61" t="s">
        <v>147</v>
      </c>
      <c r="C55" s="58">
        <v>0</v>
      </c>
      <c r="D55" s="58">
        <v>0</v>
      </c>
      <c r="E55" s="58">
        <v>655372.972802</v>
      </c>
      <c r="F55" s="58">
        <v>0</v>
      </c>
      <c r="G55" s="58">
        <v>0</v>
      </c>
      <c r="H55" s="58">
        <v>0</v>
      </c>
      <c r="I55" s="58">
        <v>0</v>
      </c>
      <c r="J55" s="58">
        <v>625690.60974500002</v>
      </c>
      <c r="K55" s="58">
        <v>642515.94736700004</v>
      </c>
      <c r="L55" s="58">
        <v>210374.142356</v>
      </c>
      <c r="M55" s="58">
        <v>0</v>
      </c>
      <c r="N55" s="58">
        <v>1067811.0415620001</v>
      </c>
      <c r="O55" s="58">
        <v>624379.16955500003</v>
      </c>
      <c r="P55" s="58">
        <v>1757534.8420549999</v>
      </c>
      <c r="Q55" s="58">
        <v>1981398.1364269999</v>
      </c>
      <c r="R55" s="58">
        <v>1404533.65329</v>
      </c>
      <c r="S55" s="58">
        <v>1615892.8248252701</v>
      </c>
      <c r="T55" s="58">
        <v>1732742.53794881</v>
      </c>
      <c r="U55" s="58">
        <v>1972293.27288133</v>
      </c>
      <c r="V55" s="58">
        <v>2077855.1226985902</v>
      </c>
      <c r="W55" s="58">
        <v>2170303.4004022898</v>
      </c>
      <c r="X55" s="58">
        <v>2280984.40510512</v>
      </c>
      <c r="Y55" s="58">
        <v>2612061.6106303199</v>
      </c>
      <c r="Z55" s="58">
        <v>2473070.60174433</v>
      </c>
      <c r="AA55" s="58">
        <v>3475258.9892982701</v>
      </c>
    </row>
    <row r="56" spans="2:27" x14ac:dyDescent="0.2">
      <c r="B56" s="61" t="s">
        <v>148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8">
        <v>10475.690231</v>
      </c>
      <c r="P56" s="58">
        <v>13981.202534</v>
      </c>
      <c r="Q56" s="58">
        <v>13184.608243000001</v>
      </c>
      <c r="R56" s="58">
        <v>18473.431403999999</v>
      </c>
      <c r="S56" s="58">
        <v>17437.888911999999</v>
      </c>
      <c r="T56" s="58">
        <v>22210.247510000001</v>
      </c>
      <c r="U56" s="58">
        <v>19246.121173</v>
      </c>
      <c r="V56" s="58">
        <v>28079.21524207</v>
      </c>
      <c r="W56" s="58">
        <v>6768.3351206300003</v>
      </c>
      <c r="X56" s="58">
        <v>5875.3527050000002</v>
      </c>
      <c r="Y56" s="58">
        <v>61727.463444410001</v>
      </c>
      <c r="Z56" s="58">
        <v>83276.515468390004</v>
      </c>
      <c r="AA56" s="58">
        <v>91649.879774000001</v>
      </c>
    </row>
    <row r="57" spans="2:27" x14ac:dyDescent="0.2">
      <c r="B57" s="90" t="s">
        <v>149</v>
      </c>
      <c r="C57" s="66">
        <v>2794209.6756699998</v>
      </c>
      <c r="D57" s="66">
        <v>2002284.3196419999</v>
      </c>
      <c r="E57" s="66">
        <v>2463069.0007429998</v>
      </c>
      <c r="F57" s="66">
        <v>3116924.0527659999</v>
      </c>
      <c r="G57" s="66">
        <v>3147609.2886669999</v>
      </c>
      <c r="H57" s="66">
        <v>3803457.5036840001</v>
      </c>
      <c r="I57" s="66">
        <v>4200129.7342320001</v>
      </c>
      <c r="J57" s="66">
        <v>5015226.5923699997</v>
      </c>
      <c r="K57" s="66">
        <v>4425557.4791869996</v>
      </c>
      <c r="L57" s="66">
        <v>4098752.0042909998</v>
      </c>
      <c r="M57" s="66">
        <v>4722519.4360889997</v>
      </c>
      <c r="N57" s="66">
        <v>5267634.6913680509</v>
      </c>
      <c r="O57" s="66">
        <v>6020875.133069302</v>
      </c>
      <c r="P57" s="66">
        <v>9992063.2316693887</v>
      </c>
      <c r="Q57" s="66">
        <v>19229338.872757092</v>
      </c>
      <c r="R57" s="66">
        <v>22263884.027796965</v>
      </c>
      <c r="S57" s="66">
        <v>23525934.594151169</v>
      </c>
      <c r="T57" s="66">
        <v>14788978.537744453</v>
      </c>
      <c r="U57" s="66">
        <v>11506270.141167188</v>
      </c>
      <c r="V57" s="66">
        <v>11672488.297040598</v>
      </c>
      <c r="W57" s="66">
        <v>33897127.066096783</v>
      </c>
      <c r="X57" s="66">
        <v>41744271.51263503</v>
      </c>
      <c r="Y57" s="66">
        <v>16357237.440204892</v>
      </c>
      <c r="Z57" s="66">
        <v>16887097.330131978</v>
      </c>
      <c r="AA57" s="66">
        <v>17565517.10013143</v>
      </c>
    </row>
    <row r="58" spans="2:27" x14ac:dyDescent="0.2">
      <c r="B58" s="61" t="s">
        <v>150</v>
      </c>
      <c r="C58" s="58">
        <v>34176.423378</v>
      </c>
      <c r="D58" s="58">
        <v>50692.746154</v>
      </c>
      <c r="E58" s="58">
        <v>56680.134516999999</v>
      </c>
      <c r="F58" s="58">
        <v>61074.869501000001</v>
      </c>
      <c r="G58" s="58">
        <v>45317.858655999997</v>
      </c>
      <c r="H58" s="58">
        <v>57877.102826000002</v>
      </c>
      <c r="I58" s="58">
        <v>73683.153262000007</v>
      </c>
      <c r="J58" s="58">
        <v>61774.272154999999</v>
      </c>
      <c r="K58" s="58">
        <v>67560.670213000005</v>
      </c>
      <c r="L58" s="58">
        <v>66442.909797</v>
      </c>
      <c r="M58" s="58">
        <v>116327.499176</v>
      </c>
      <c r="N58" s="58">
        <v>121869.70015439999</v>
      </c>
      <c r="O58" s="58">
        <v>120011.55841739</v>
      </c>
      <c r="P58" s="58">
        <v>62874.468321510001</v>
      </c>
      <c r="Q58" s="58">
        <v>287337.76485511998</v>
      </c>
      <c r="R58" s="58">
        <v>389187.85326395003</v>
      </c>
      <c r="S58" s="58">
        <v>427996.32079776999</v>
      </c>
      <c r="T58" s="58">
        <v>444585.12498096999</v>
      </c>
      <c r="U58" s="58">
        <v>424615.16690956999</v>
      </c>
      <c r="V58" s="58">
        <v>487921.30489555001</v>
      </c>
      <c r="W58" s="58">
        <v>749457.16065153002</v>
      </c>
      <c r="X58" s="58">
        <v>830725.82238844992</v>
      </c>
      <c r="Y58" s="58">
        <v>1071173.5046639999</v>
      </c>
      <c r="Z58" s="58">
        <v>816345.92163727002</v>
      </c>
      <c r="AA58" s="58">
        <v>1515206.034953</v>
      </c>
    </row>
    <row r="59" spans="2:27" x14ac:dyDescent="0.2">
      <c r="B59" s="61" t="s">
        <v>151</v>
      </c>
      <c r="C59" s="58">
        <v>521.89076</v>
      </c>
      <c r="D59" s="58">
        <v>3351.9884419999998</v>
      </c>
      <c r="E59" s="58">
        <v>4098.256308</v>
      </c>
      <c r="F59" s="58">
        <v>3641.7879990000001</v>
      </c>
      <c r="G59" s="58">
        <v>4319.8009979999997</v>
      </c>
      <c r="H59" s="58">
        <v>4680.3391680000004</v>
      </c>
      <c r="I59" s="58">
        <v>9031.6304980000004</v>
      </c>
      <c r="J59" s="58">
        <v>12695.435998999999</v>
      </c>
      <c r="K59" s="58">
        <v>12082.875</v>
      </c>
      <c r="L59" s="58">
        <v>13150.722</v>
      </c>
      <c r="M59" s="58">
        <v>13394.1</v>
      </c>
      <c r="N59" s="58">
        <v>13731.400009999999</v>
      </c>
      <c r="O59" s="58">
        <v>19168.273000000001</v>
      </c>
      <c r="P59" s="58">
        <v>32152.129304999999</v>
      </c>
      <c r="Q59" s="58">
        <v>15266.772420719999</v>
      </c>
      <c r="R59" s="58">
        <v>7708.0923776400004</v>
      </c>
      <c r="S59" s="58">
        <v>34979.241504999998</v>
      </c>
      <c r="T59" s="58">
        <v>35463.817000000003</v>
      </c>
      <c r="U59" s="58">
        <v>26038.93553947</v>
      </c>
      <c r="V59" s="58">
        <v>11149.039167280001</v>
      </c>
      <c r="W59" s="58">
        <v>32825.360882460001</v>
      </c>
      <c r="X59" s="58">
        <v>46872.344470889999</v>
      </c>
      <c r="Y59" s="58">
        <v>36520.040974000003</v>
      </c>
      <c r="Z59" s="58">
        <v>59033.231742000004</v>
      </c>
      <c r="AA59" s="58">
        <v>61740.155530000004</v>
      </c>
    </row>
    <row r="60" spans="2:27" x14ac:dyDescent="0.2">
      <c r="B60" s="61" t="s">
        <v>152</v>
      </c>
      <c r="C60" s="58">
        <v>14352.054827</v>
      </c>
      <c r="D60" s="58">
        <v>15448.068604</v>
      </c>
      <c r="E60" s="58">
        <v>17929.286424999998</v>
      </c>
      <c r="F60" s="58">
        <v>23204.387343999999</v>
      </c>
      <c r="G60" s="58">
        <v>26826.846759</v>
      </c>
      <c r="H60" s="58">
        <v>27192.564061000001</v>
      </c>
      <c r="I60" s="58">
        <v>29305.128823999999</v>
      </c>
      <c r="J60" s="58">
        <v>30483.864747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0</v>
      </c>
      <c r="AA60" s="58">
        <v>0</v>
      </c>
    </row>
    <row r="61" spans="2:27" x14ac:dyDescent="0.2">
      <c r="B61" s="61" t="s">
        <v>153</v>
      </c>
      <c r="C61" s="58">
        <v>4597.326575</v>
      </c>
      <c r="D61" s="58">
        <v>5795.464868</v>
      </c>
      <c r="E61" s="58">
        <v>6440.3595530000002</v>
      </c>
      <c r="F61" s="58">
        <v>6654.756386</v>
      </c>
      <c r="G61" s="58">
        <v>9691.367252</v>
      </c>
      <c r="H61" s="58">
        <v>12369.116273</v>
      </c>
      <c r="I61" s="58">
        <v>0</v>
      </c>
      <c r="J61" s="58">
        <v>0</v>
      </c>
      <c r="K61" s="58">
        <v>0</v>
      </c>
      <c r="L61" s="58">
        <v>0</v>
      </c>
      <c r="M61" s="58">
        <v>0</v>
      </c>
      <c r="N61" s="58">
        <v>0</v>
      </c>
      <c r="O61" s="58">
        <v>0</v>
      </c>
      <c r="P61" s="58">
        <v>0</v>
      </c>
      <c r="Q61" s="58">
        <v>0</v>
      </c>
      <c r="R61" s="58">
        <v>0</v>
      </c>
      <c r="S61" s="58">
        <v>0</v>
      </c>
      <c r="T61" s="58">
        <v>0</v>
      </c>
      <c r="U61" s="58">
        <v>0</v>
      </c>
      <c r="V61" s="58">
        <v>0</v>
      </c>
      <c r="W61" s="58">
        <v>0</v>
      </c>
      <c r="X61" s="58">
        <v>0</v>
      </c>
      <c r="Y61" s="58">
        <v>0</v>
      </c>
      <c r="Z61" s="58">
        <v>0</v>
      </c>
      <c r="AA61" s="58">
        <v>0</v>
      </c>
    </row>
    <row r="62" spans="2:27" x14ac:dyDescent="0.2">
      <c r="B62" s="61" t="s">
        <v>154</v>
      </c>
      <c r="C62" s="58">
        <v>7764.5490909999999</v>
      </c>
      <c r="D62" s="58">
        <v>10800.678227</v>
      </c>
      <c r="E62" s="58">
        <v>7694.1829680000001</v>
      </c>
      <c r="F62" s="58">
        <v>361.95594299999999</v>
      </c>
      <c r="G62" s="58">
        <v>2450.852359</v>
      </c>
      <c r="H62" s="58">
        <v>5522.9275900000002</v>
      </c>
      <c r="I62" s="58">
        <v>3051.785734</v>
      </c>
      <c r="J62" s="58">
        <v>1763.50405</v>
      </c>
      <c r="K62" s="58">
        <v>3649.3022169999999</v>
      </c>
      <c r="L62" s="58">
        <v>3383.8997420000001</v>
      </c>
      <c r="M62" s="58">
        <v>3539.0315569999998</v>
      </c>
      <c r="N62" s="58">
        <v>3673.2896457399997</v>
      </c>
      <c r="O62" s="58">
        <v>32675.760445389998</v>
      </c>
      <c r="P62" s="58">
        <v>5391.5027896899992</v>
      </c>
      <c r="Q62" s="58">
        <v>31602.72716626</v>
      </c>
      <c r="R62" s="58">
        <v>29544.09305553</v>
      </c>
      <c r="S62" s="58">
        <v>330.79637300000002</v>
      </c>
      <c r="T62" s="58">
        <v>0</v>
      </c>
      <c r="U62" s="58">
        <v>24562.23704987</v>
      </c>
      <c r="V62" s="58">
        <v>0</v>
      </c>
      <c r="W62" s="58">
        <v>0</v>
      </c>
      <c r="X62" s="58">
        <v>0</v>
      </c>
      <c r="Y62" s="58">
        <v>0</v>
      </c>
      <c r="Z62" s="58">
        <v>0</v>
      </c>
      <c r="AA62" s="58">
        <v>0</v>
      </c>
    </row>
    <row r="63" spans="2:27" x14ac:dyDescent="0.2">
      <c r="B63" s="61" t="s">
        <v>155</v>
      </c>
      <c r="C63" s="58">
        <v>0</v>
      </c>
      <c r="D63" s="58">
        <v>0</v>
      </c>
      <c r="E63" s="58">
        <v>0</v>
      </c>
      <c r="F63" s="58">
        <v>0</v>
      </c>
      <c r="G63" s="58">
        <v>0</v>
      </c>
      <c r="H63" s="58">
        <v>0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8">
        <v>0</v>
      </c>
      <c r="P63" s="58">
        <v>0</v>
      </c>
      <c r="Q63" s="58">
        <v>0</v>
      </c>
      <c r="R63" s="58">
        <v>0</v>
      </c>
      <c r="S63" s="58">
        <v>0</v>
      </c>
      <c r="T63" s="58">
        <v>0</v>
      </c>
      <c r="U63" s="58">
        <v>0</v>
      </c>
      <c r="V63" s="58">
        <v>0</v>
      </c>
      <c r="W63" s="58">
        <v>0</v>
      </c>
      <c r="X63" s="58">
        <v>0</v>
      </c>
      <c r="Y63" s="58">
        <v>0</v>
      </c>
      <c r="Z63" s="58">
        <v>0</v>
      </c>
      <c r="AA63" s="58">
        <v>0</v>
      </c>
    </row>
    <row r="64" spans="2:27" x14ac:dyDescent="0.2">
      <c r="B64" s="61" t="s">
        <v>156</v>
      </c>
      <c r="C64" s="58">
        <v>81800.743581000002</v>
      </c>
      <c r="D64" s="58">
        <v>109902.225716</v>
      </c>
      <c r="E64" s="58">
        <v>113744.94648300001</v>
      </c>
      <c r="F64" s="58">
        <v>102309.16345199999</v>
      </c>
      <c r="G64" s="58">
        <v>113905.244576</v>
      </c>
      <c r="H64" s="58">
        <v>168190.33549200001</v>
      </c>
      <c r="I64" s="58">
        <v>189785.01733</v>
      </c>
      <c r="J64" s="58">
        <v>183918.89728599999</v>
      </c>
      <c r="K64" s="58">
        <v>218109.813276</v>
      </c>
      <c r="L64" s="58">
        <v>341219.91370199999</v>
      </c>
      <c r="M64" s="58">
        <v>281819.17225399998</v>
      </c>
      <c r="N64" s="58">
        <v>273527.39846657997</v>
      </c>
      <c r="O64" s="58">
        <v>310043.07641771005</v>
      </c>
      <c r="P64" s="58">
        <v>342810.76472624001</v>
      </c>
      <c r="Q64" s="58">
        <v>385341.74314322998</v>
      </c>
      <c r="R64" s="58">
        <v>445077.84977050999</v>
      </c>
      <c r="S64" s="58">
        <v>432791.59347678005</v>
      </c>
      <c r="T64" s="58">
        <v>404760.41967821994</v>
      </c>
      <c r="U64" s="58">
        <v>649201.05063268007</v>
      </c>
      <c r="V64" s="58">
        <v>702438.48729824997</v>
      </c>
      <c r="W64" s="58">
        <v>687900.61753656005</v>
      </c>
      <c r="X64" s="58">
        <v>1402008.8366679901</v>
      </c>
      <c r="Y64" s="58">
        <v>1318129.2593448898</v>
      </c>
      <c r="Z64" s="58">
        <v>1172534.6424505</v>
      </c>
      <c r="AA64" s="58">
        <v>1246234.5337241699</v>
      </c>
    </row>
    <row r="65" spans="2:27" x14ac:dyDescent="0.2">
      <c r="B65" s="61" t="s">
        <v>157</v>
      </c>
      <c r="C65" s="58">
        <v>30507.747791999998</v>
      </c>
      <c r="D65" s="58">
        <v>46437.587586000001</v>
      </c>
      <c r="E65" s="58">
        <v>46353.726841000003</v>
      </c>
      <c r="F65" s="58">
        <v>45444.333728999998</v>
      </c>
      <c r="G65" s="58">
        <v>58937.282033000003</v>
      </c>
      <c r="H65" s="58">
        <v>66082.399277000004</v>
      </c>
      <c r="I65" s="58">
        <v>70598.223018000004</v>
      </c>
      <c r="J65" s="58">
        <v>90182.071274000002</v>
      </c>
      <c r="K65" s="58">
        <v>45001.718434000002</v>
      </c>
      <c r="L65" s="58">
        <v>65345.332751000002</v>
      </c>
      <c r="M65" s="58">
        <v>53067.793156</v>
      </c>
      <c r="N65" s="58">
        <v>71925.889877770009</v>
      </c>
      <c r="O65" s="58">
        <v>112637.51255685001</v>
      </c>
      <c r="P65" s="58">
        <v>94096.832515440008</v>
      </c>
      <c r="Q65" s="58">
        <v>75001.390908130008</v>
      </c>
      <c r="R65" s="58">
        <v>43089.117543</v>
      </c>
      <c r="S65" s="58">
        <v>40564.959545029997</v>
      </c>
      <c r="T65" s="58">
        <v>26798.304659689999</v>
      </c>
      <c r="U65" s="58">
        <v>2648.0904770000002</v>
      </c>
      <c r="V65" s="58">
        <v>8933.4914709999994</v>
      </c>
      <c r="W65" s="58">
        <v>5332.0526490000002</v>
      </c>
      <c r="X65" s="58">
        <v>8867.5178039999992</v>
      </c>
      <c r="Y65" s="58">
        <v>7777.4803027200005</v>
      </c>
      <c r="Z65" s="58">
        <v>5487.4626154999996</v>
      </c>
      <c r="AA65" s="58">
        <v>7321.2741675100006</v>
      </c>
    </row>
    <row r="66" spans="2:27" x14ac:dyDescent="0.2">
      <c r="B66" s="61" t="s">
        <v>158</v>
      </c>
      <c r="C66" s="58">
        <v>5692.3400929999998</v>
      </c>
      <c r="D66" s="58">
        <v>7562.7893039999999</v>
      </c>
      <c r="E66" s="58">
        <v>8073.0570760000001</v>
      </c>
      <c r="F66" s="58">
        <v>10483.154860000001</v>
      </c>
      <c r="G66" s="58">
        <v>11750.644281999999</v>
      </c>
      <c r="H66" s="58">
        <v>10941.744578</v>
      </c>
      <c r="I66" s="58">
        <v>13274.773282</v>
      </c>
      <c r="J66" s="58">
        <v>13916.127759999999</v>
      </c>
      <c r="K66" s="58">
        <v>15423.930331</v>
      </c>
      <c r="L66" s="58">
        <v>11897.911681</v>
      </c>
      <c r="M66" s="58">
        <v>8006.088025</v>
      </c>
      <c r="N66" s="58">
        <v>8126.6862449999999</v>
      </c>
      <c r="O66" s="58">
        <v>9462.0107282600002</v>
      </c>
      <c r="P66" s="58">
        <v>12476.482206979999</v>
      </c>
      <c r="Q66" s="58">
        <v>13288.483819159999</v>
      </c>
      <c r="R66" s="58">
        <v>12082.935435110001</v>
      </c>
      <c r="S66" s="58">
        <v>16522.383073000001</v>
      </c>
      <c r="T66" s="58">
        <v>17123.538630790001</v>
      </c>
      <c r="U66" s="58">
        <v>25972.64026235</v>
      </c>
      <c r="V66" s="58">
        <v>30811.81929621</v>
      </c>
      <c r="W66" s="58">
        <v>29228.977433880002</v>
      </c>
      <c r="X66" s="58">
        <v>24188.216637419999</v>
      </c>
      <c r="Y66" s="58">
        <v>27910.208535909998</v>
      </c>
      <c r="Z66" s="58">
        <v>27414.18804125</v>
      </c>
      <c r="AA66" s="58">
        <v>33639.31000338</v>
      </c>
    </row>
    <row r="67" spans="2:27" x14ac:dyDescent="0.2">
      <c r="B67" s="61" t="s">
        <v>159</v>
      </c>
      <c r="C67" s="58">
        <v>114998.201542</v>
      </c>
      <c r="D67" s="58">
        <v>116968.31148999999</v>
      </c>
      <c r="E67" s="58">
        <v>136638.91471700001</v>
      </c>
      <c r="F67" s="58">
        <v>137347.93069199999</v>
      </c>
      <c r="G67" s="58">
        <v>173701.30233199999</v>
      </c>
      <c r="H67" s="58">
        <v>161254.39214499999</v>
      </c>
      <c r="I67" s="58">
        <v>151690.60592999999</v>
      </c>
      <c r="J67" s="58">
        <v>176555.676687</v>
      </c>
      <c r="K67" s="58">
        <v>188885.34296800001</v>
      </c>
      <c r="L67" s="58">
        <v>204449.90078</v>
      </c>
      <c r="M67" s="58">
        <v>194242.74856199999</v>
      </c>
      <c r="N67" s="58">
        <v>236503.85934798999</v>
      </c>
      <c r="O67" s="58">
        <v>264265.97879775002</v>
      </c>
      <c r="P67" s="58">
        <v>322684.66715421999</v>
      </c>
      <c r="Q67" s="58">
        <v>326132.32597324997</v>
      </c>
      <c r="R67" s="58">
        <v>329633.42793129</v>
      </c>
      <c r="S67" s="58">
        <v>364714.79435342998</v>
      </c>
      <c r="T67" s="58">
        <v>353044.84431562002</v>
      </c>
      <c r="U67" s="58">
        <v>440067.10842418001</v>
      </c>
      <c r="V67" s="58">
        <v>445518.19102044002</v>
      </c>
      <c r="W67" s="58">
        <v>395143.43019137002</v>
      </c>
      <c r="X67" s="58">
        <v>424854.37374268001</v>
      </c>
      <c r="Y67" s="58">
        <v>480702.82316900999</v>
      </c>
      <c r="Z67" s="58">
        <v>496759.42703874002</v>
      </c>
      <c r="AA67" s="58">
        <v>533550.86976144998</v>
      </c>
    </row>
    <row r="68" spans="2:27" x14ac:dyDescent="0.2">
      <c r="B68" s="61" t="s">
        <v>160</v>
      </c>
      <c r="C68" s="58">
        <v>66022.957714000004</v>
      </c>
      <c r="D68" s="58">
        <v>74931.548351000005</v>
      </c>
      <c r="E68" s="58">
        <v>71737.390241000001</v>
      </c>
      <c r="F68" s="58">
        <v>87986.857027999999</v>
      </c>
      <c r="G68" s="58">
        <v>79614.708400999996</v>
      </c>
      <c r="H68" s="58">
        <v>91032.220392000003</v>
      </c>
      <c r="I68" s="58">
        <v>105355.386153</v>
      </c>
      <c r="J68" s="58">
        <v>131471.52121599999</v>
      </c>
      <c r="K68" s="58">
        <v>113237.57007</v>
      </c>
      <c r="L68" s="58">
        <v>135020.766408</v>
      </c>
      <c r="M68" s="58">
        <v>146492.87473800001</v>
      </c>
      <c r="N68" s="58">
        <v>200356.96130649999</v>
      </c>
      <c r="O68" s="58">
        <v>201390.25193016001</v>
      </c>
      <c r="P68" s="58">
        <v>197799.71344823</v>
      </c>
      <c r="Q68" s="58">
        <v>203437.65191985</v>
      </c>
      <c r="R68" s="58">
        <v>208221.23171829002</v>
      </c>
      <c r="S68" s="58">
        <v>202268.42174482998</v>
      </c>
      <c r="T68" s="58">
        <v>196772.16225687999</v>
      </c>
      <c r="U68" s="58">
        <v>209496.68266639003</v>
      </c>
      <c r="V68" s="58">
        <v>201217.37653774</v>
      </c>
      <c r="W68" s="58">
        <v>159940.50124151001</v>
      </c>
      <c r="X68" s="58">
        <v>246432.03036218</v>
      </c>
      <c r="Y68" s="58">
        <v>1847733.7187604299</v>
      </c>
      <c r="Z68" s="58">
        <v>237862.76820389001</v>
      </c>
      <c r="AA68" s="58">
        <v>231401.17619129</v>
      </c>
    </row>
    <row r="69" spans="2:27" x14ac:dyDescent="0.2">
      <c r="B69" s="61" t="s">
        <v>161</v>
      </c>
      <c r="C69" s="58">
        <v>12.253757</v>
      </c>
      <c r="D69" s="58">
        <v>55.169668999999999</v>
      </c>
      <c r="E69" s="58">
        <v>47.709533</v>
      </c>
      <c r="F69" s="58">
        <v>398.86792700000001</v>
      </c>
      <c r="G69" s="58">
        <v>13.887881</v>
      </c>
      <c r="H69" s="58">
        <v>25.290590000000002</v>
      </c>
      <c r="I69" s="58">
        <v>326.12985700000002</v>
      </c>
      <c r="J69" s="58">
        <v>1109.9669530000001</v>
      </c>
      <c r="K69" s="58">
        <v>1507.638582</v>
      </c>
      <c r="L69" s="58">
        <v>33.074449999999999</v>
      </c>
      <c r="M69" s="58">
        <v>216.19813199999999</v>
      </c>
      <c r="N69" s="58">
        <v>6.1710989999999999</v>
      </c>
      <c r="O69" s="58">
        <v>105.311453</v>
      </c>
      <c r="P69" s="58">
        <v>108.5621459</v>
      </c>
      <c r="Q69" s="58">
        <v>100.19960295</v>
      </c>
      <c r="R69" s="58">
        <v>135.39662000000001</v>
      </c>
      <c r="S69" s="58">
        <v>120.309141</v>
      </c>
      <c r="T69" s="58">
        <v>210410.14381864999</v>
      </c>
      <c r="U69" s="58">
        <v>676.95696046</v>
      </c>
      <c r="V69" s="58">
        <v>4088.3850780500002</v>
      </c>
      <c r="W69" s="58">
        <v>1940.49300133</v>
      </c>
      <c r="X69" s="58">
        <v>13.783632000000001</v>
      </c>
      <c r="Y69" s="58">
        <v>1903.727065</v>
      </c>
      <c r="Z69" s="58">
        <v>54.908487000000001</v>
      </c>
      <c r="AA69" s="58">
        <v>3.3500000000000002E-2</v>
      </c>
    </row>
    <row r="70" spans="2:27" x14ac:dyDescent="0.2">
      <c r="B70" s="61" t="s">
        <v>162</v>
      </c>
      <c r="C70" s="58">
        <v>690347.09652999998</v>
      </c>
      <c r="D70" s="58">
        <v>533620.37330800004</v>
      </c>
      <c r="E70" s="58">
        <v>585426.47603200004</v>
      </c>
      <c r="F70" s="58">
        <v>682826.03587200004</v>
      </c>
      <c r="G70" s="58">
        <v>328653.92865299998</v>
      </c>
      <c r="H70" s="58">
        <v>336650.935879</v>
      </c>
      <c r="I70" s="58">
        <v>549985.23262400005</v>
      </c>
      <c r="J70" s="58">
        <v>449173.371529</v>
      </c>
      <c r="K70" s="58">
        <v>542806.71376700001</v>
      </c>
      <c r="L70" s="58">
        <v>614701.04237100005</v>
      </c>
      <c r="M70" s="58">
        <v>865089.93430800003</v>
      </c>
      <c r="N70" s="58">
        <v>1009250.5457368001</v>
      </c>
      <c r="O70" s="58">
        <v>332221.52832534001</v>
      </c>
      <c r="P70" s="58">
        <v>98208.200473799996</v>
      </c>
      <c r="Q70" s="58">
        <v>365864.6299455</v>
      </c>
      <c r="R70" s="58">
        <v>44098.454950560001</v>
      </c>
      <c r="S70" s="58">
        <v>5881.9440386899996</v>
      </c>
      <c r="T70" s="58">
        <v>30478.056980459998</v>
      </c>
      <c r="U70" s="58">
        <v>7770.6386378900006</v>
      </c>
      <c r="V70" s="58">
        <v>0</v>
      </c>
      <c r="W70" s="58">
        <v>0</v>
      </c>
      <c r="X70" s="58">
        <v>0</v>
      </c>
      <c r="Y70" s="58">
        <v>0</v>
      </c>
      <c r="Z70" s="58">
        <v>0</v>
      </c>
      <c r="AA70" s="58">
        <v>0</v>
      </c>
    </row>
    <row r="71" spans="2:27" x14ac:dyDescent="0.2">
      <c r="B71" s="61" t="s">
        <v>163</v>
      </c>
      <c r="C71" s="58">
        <v>54456.15135</v>
      </c>
      <c r="D71" s="58">
        <v>69835.434580000001</v>
      </c>
      <c r="E71" s="58">
        <v>66468.885288000005</v>
      </c>
      <c r="F71" s="58">
        <v>74747.435853999996</v>
      </c>
      <c r="G71" s="58">
        <v>98124.140788000004</v>
      </c>
      <c r="H71" s="58">
        <v>107006.109837</v>
      </c>
      <c r="I71" s="58">
        <v>132720.26474499999</v>
      </c>
      <c r="J71" s="58">
        <v>162066.16041000001</v>
      </c>
      <c r="K71" s="58">
        <v>148128.857116</v>
      </c>
      <c r="L71" s="58">
        <v>168776.11931899999</v>
      </c>
      <c r="M71" s="58">
        <v>163399.531479</v>
      </c>
      <c r="N71" s="58">
        <v>171798.40939626002</v>
      </c>
      <c r="O71" s="58">
        <v>182805.85401335999</v>
      </c>
      <c r="P71" s="58">
        <v>204824.08572907999</v>
      </c>
      <c r="Q71" s="58">
        <v>218608.51675832999</v>
      </c>
      <c r="R71" s="58">
        <v>236680.9285491</v>
      </c>
      <c r="S71" s="58">
        <v>299637.22791415005</v>
      </c>
      <c r="T71" s="58">
        <v>301662.69558846997</v>
      </c>
      <c r="U71" s="58">
        <v>317310.29033672996</v>
      </c>
      <c r="V71" s="58">
        <v>325719.32109890005</v>
      </c>
      <c r="W71" s="58">
        <v>347633.89593304996</v>
      </c>
      <c r="X71" s="58">
        <v>362826.08734540996</v>
      </c>
      <c r="Y71" s="58">
        <v>399744.21007735998</v>
      </c>
      <c r="Z71" s="58">
        <v>455225.10235395003</v>
      </c>
      <c r="AA71" s="58">
        <v>522755.25244002003</v>
      </c>
    </row>
    <row r="72" spans="2:27" x14ac:dyDescent="0.2">
      <c r="B72" s="61" t="s">
        <v>164</v>
      </c>
      <c r="C72" s="58">
        <v>788.932008</v>
      </c>
      <c r="D72" s="58">
        <v>1286.165671</v>
      </c>
      <c r="E72" s="58">
        <v>1656.0176039999999</v>
      </c>
      <c r="F72" s="58">
        <v>1930.7563700000001</v>
      </c>
      <c r="G72" s="58">
        <v>153.89011300000001</v>
      </c>
      <c r="H72" s="58">
        <v>0</v>
      </c>
      <c r="I72" s="58">
        <v>0</v>
      </c>
      <c r="J72" s="58">
        <v>2.886536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</row>
    <row r="73" spans="2:27" x14ac:dyDescent="0.2">
      <c r="B73" s="61" t="s">
        <v>165</v>
      </c>
      <c r="C73" s="58">
        <v>1174266.123349</v>
      </c>
      <c r="D73" s="58">
        <v>256743.94220600001</v>
      </c>
      <c r="E73" s="58">
        <v>569209.85447799996</v>
      </c>
      <c r="F73" s="58">
        <v>888522.73366000003</v>
      </c>
      <c r="G73" s="58">
        <v>788604.84720299998</v>
      </c>
      <c r="H73" s="58">
        <v>1163848.776721</v>
      </c>
      <c r="I73" s="58">
        <v>1284774.4250080001</v>
      </c>
      <c r="J73" s="58">
        <v>1838265.558467</v>
      </c>
      <c r="K73" s="58">
        <v>553822.88423299999</v>
      </c>
      <c r="L73" s="58">
        <v>379562.186735</v>
      </c>
      <c r="M73" s="58">
        <v>581264.09102299996</v>
      </c>
      <c r="N73" s="58">
        <v>649717.46893491002</v>
      </c>
      <c r="O73" s="58">
        <v>1755301.1068015802</v>
      </c>
      <c r="P73" s="58">
        <v>1839226.2984962601</v>
      </c>
      <c r="Q73" s="58">
        <v>1211348.1239484199</v>
      </c>
      <c r="R73" s="58">
        <v>1358342.14153628</v>
      </c>
      <c r="S73" s="58">
        <v>1453268.4448716298</v>
      </c>
      <c r="T73" s="58">
        <v>904825.06758999999</v>
      </c>
      <c r="U73" s="58">
        <v>1610422.77249946</v>
      </c>
      <c r="V73" s="58">
        <v>1924950.66267117</v>
      </c>
      <c r="W73" s="58">
        <v>1920506.7341378001</v>
      </c>
      <c r="X73" s="58">
        <v>2118759.0268842401</v>
      </c>
      <c r="Y73" s="58">
        <v>2512624.0000820202</v>
      </c>
      <c r="Z73" s="58">
        <v>2222211.9305431601</v>
      </c>
      <c r="AA73" s="58">
        <v>2510550.27385278</v>
      </c>
    </row>
    <row r="74" spans="2:27" x14ac:dyDescent="0.2">
      <c r="B74" s="61" t="s">
        <v>166</v>
      </c>
      <c r="C74" s="58">
        <v>188087.38784400001</v>
      </c>
      <c r="D74" s="58">
        <v>242508.30592099999</v>
      </c>
      <c r="E74" s="58">
        <v>283916.21953100001</v>
      </c>
      <c r="F74" s="58">
        <v>340173.34754400002</v>
      </c>
      <c r="G74" s="58">
        <v>409883.51951200003</v>
      </c>
      <c r="H74" s="58">
        <v>374242.53762100002</v>
      </c>
      <c r="I74" s="58">
        <v>263582.74585399998</v>
      </c>
      <c r="J74" s="58">
        <v>294599.81588499999</v>
      </c>
      <c r="K74" s="58">
        <v>322716.611195</v>
      </c>
      <c r="L74" s="58">
        <v>357391.08088999998</v>
      </c>
      <c r="M74" s="58">
        <v>361613.06730699999</v>
      </c>
      <c r="N74" s="58">
        <v>354050.11481835</v>
      </c>
      <c r="O74" s="58">
        <v>451055.99081605999</v>
      </c>
      <c r="P74" s="58">
        <v>1492226.2464963701</v>
      </c>
      <c r="Q74" s="58">
        <v>1061615.5735200001</v>
      </c>
      <c r="R74" s="58">
        <v>929669.08437287004</v>
      </c>
      <c r="S74" s="58">
        <v>905153.39067230001</v>
      </c>
      <c r="T74" s="58">
        <v>888802.68000681989</v>
      </c>
      <c r="U74" s="58">
        <v>1443297.0558215901</v>
      </c>
      <c r="V74" s="58">
        <v>1439000.1922820001</v>
      </c>
      <c r="W74" s="58">
        <v>980920.14944000996</v>
      </c>
      <c r="X74" s="58">
        <v>2429901.6652708598</v>
      </c>
      <c r="Y74" s="58">
        <v>1972605.56406118</v>
      </c>
      <c r="Z74" s="58">
        <v>2527958.1844003904</v>
      </c>
      <c r="AA74" s="58">
        <v>2513973.7642538399</v>
      </c>
    </row>
    <row r="75" spans="2:27" x14ac:dyDescent="0.2">
      <c r="B75" s="61" t="s">
        <v>167</v>
      </c>
      <c r="C75" s="58">
        <v>5128.5539159999998</v>
      </c>
      <c r="D75" s="58">
        <v>4997.5033190000004</v>
      </c>
      <c r="E75" s="58">
        <v>4612.8589339999999</v>
      </c>
      <c r="F75" s="58">
        <v>2122.0541910000002</v>
      </c>
      <c r="G75" s="58">
        <v>4135.1708779999999</v>
      </c>
      <c r="H75" s="58">
        <v>6719.5397830000002</v>
      </c>
      <c r="I75" s="58">
        <v>7520.828818</v>
      </c>
      <c r="J75" s="58">
        <v>6692.6962039999999</v>
      </c>
      <c r="K75" s="58">
        <v>7444.0291900000002</v>
      </c>
      <c r="L75" s="58">
        <v>8672.6580639999993</v>
      </c>
      <c r="M75" s="58">
        <v>15805.56601</v>
      </c>
      <c r="N75" s="58">
        <v>16581.145710770001</v>
      </c>
      <c r="O75" s="58">
        <v>23410.643866119997</v>
      </c>
      <c r="P75" s="58">
        <v>16372.656290569999</v>
      </c>
      <c r="Q75" s="58">
        <v>19989.48406703</v>
      </c>
      <c r="R75" s="58">
        <v>26803.722475750001</v>
      </c>
      <c r="S75" s="58">
        <v>30530.364171609999</v>
      </c>
      <c r="T75" s="58">
        <v>29805.771108110002</v>
      </c>
      <c r="U75" s="58">
        <v>29384.935733999999</v>
      </c>
      <c r="V75" s="58">
        <v>29501.468092499999</v>
      </c>
      <c r="W75" s="58">
        <v>0</v>
      </c>
      <c r="X75" s="58">
        <v>0</v>
      </c>
      <c r="Y75" s="58">
        <v>0</v>
      </c>
      <c r="Z75" s="58">
        <v>0</v>
      </c>
      <c r="AA75" s="58">
        <v>0</v>
      </c>
    </row>
    <row r="76" spans="2:27" x14ac:dyDescent="0.2">
      <c r="B76" s="61" t="s">
        <v>168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  <c r="H76" s="58">
        <v>5522.367311</v>
      </c>
      <c r="I76" s="58">
        <v>0</v>
      </c>
      <c r="J76" s="58">
        <v>4430.203117</v>
      </c>
      <c r="K76" s="58">
        <v>8651.8756009999997</v>
      </c>
      <c r="L76" s="58">
        <v>15150.500115000001</v>
      </c>
      <c r="M76" s="58">
        <v>13796.885944</v>
      </c>
      <c r="N76" s="58">
        <v>17322.236603279998</v>
      </c>
      <c r="O76" s="58">
        <v>16279.12520635</v>
      </c>
      <c r="P76" s="58">
        <v>17360.857450700001</v>
      </c>
      <c r="Q76" s="58">
        <v>22358.298248080002</v>
      </c>
      <c r="R76" s="58">
        <v>17545.47939778</v>
      </c>
      <c r="S76" s="58">
        <v>14000.8209317</v>
      </c>
      <c r="T76" s="58">
        <v>19926.598362470002</v>
      </c>
      <c r="U76" s="58">
        <v>17838.488105520002</v>
      </c>
      <c r="V76" s="58">
        <v>13207.34886686</v>
      </c>
      <c r="W76" s="58">
        <v>38347.323185160007</v>
      </c>
      <c r="X76" s="58">
        <v>29745.714013099998</v>
      </c>
      <c r="Y76" s="58">
        <v>31154.009045049999</v>
      </c>
      <c r="Z76" s="58">
        <v>36956.489240629999</v>
      </c>
      <c r="AA76" s="58">
        <v>43210.447511220002</v>
      </c>
    </row>
    <row r="77" spans="2:27" x14ac:dyDescent="0.2">
      <c r="B77" s="61" t="s">
        <v>169</v>
      </c>
      <c r="C77" s="58">
        <v>4761.9545120000002</v>
      </c>
      <c r="D77" s="58">
        <v>2851.3820740000001</v>
      </c>
      <c r="E77" s="58">
        <v>6979.4633350000004</v>
      </c>
      <c r="F77" s="58">
        <v>2925.5396759999999</v>
      </c>
      <c r="G77" s="58">
        <v>3376.7342429999999</v>
      </c>
      <c r="H77" s="58">
        <v>7688.1817929999997</v>
      </c>
      <c r="I77" s="58">
        <v>13834.003891</v>
      </c>
      <c r="J77" s="58">
        <v>10320.967218</v>
      </c>
      <c r="K77" s="58">
        <v>9823.6193070000008</v>
      </c>
      <c r="L77" s="58">
        <v>10712.954033</v>
      </c>
      <c r="M77" s="58">
        <v>11269.456423</v>
      </c>
      <c r="N77" s="58">
        <v>11526.795152999999</v>
      </c>
      <c r="O77" s="58">
        <v>11332.36364901</v>
      </c>
      <c r="P77" s="58">
        <v>12405.02441365</v>
      </c>
      <c r="Q77" s="58">
        <v>10889.469594</v>
      </c>
      <c r="R77" s="58">
        <v>13118.818515999999</v>
      </c>
      <c r="S77" s="58">
        <v>14002.759518999999</v>
      </c>
      <c r="T77" s="58">
        <v>14864.558102000001</v>
      </c>
      <c r="U77" s="58">
        <v>16518.95206539</v>
      </c>
      <c r="V77" s="58">
        <v>18307.242648840001</v>
      </c>
      <c r="W77" s="58">
        <v>21802.504354369998</v>
      </c>
      <c r="X77" s="58">
        <v>23140.89204576</v>
      </c>
      <c r="Y77" s="58">
        <v>23873.653936330003</v>
      </c>
      <c r="Z77" s="58">
        <v>27978.715317650003</v>
      </c>
      <c r="AA77" s="58">
        <v>29892.34862628</v>
      </c>
    </row>
    <row r="78" spans="2:27" x14ac:dyDescent="0.2">
      <c r="B78" s="61" t="s">
        <v>170</v>
      </c>
      <c r="C78" s="58">
        <v>7995.05753</v>
      </c>
      <c r="D78" s="58">
        <v>8802.8738269999994</v>
      </c>
      <c r="E78" s="58">
        <v>8092.4725570000001</v>
      </c>
      <c r="F78" s="58">
        <v>8897.8529290000006</v>
      </c>
      <c r="G78" s="58">
        <v>9307.6487870000001</v>
      </c>
      <c r="H78" s="58">
        <v>11787.472503999999</v>
      </c>
      <c r="I78" s="58">
        <v>8364.0427689999997</v>
      </c>
      <c r="J78" s="58">
        <v>9924.9632309999997</v>
      </c>
      <c r="K78" s="58">
        <v>11150.362686</v>
      </c>
      <c r="L78" s="58">
        <v>19539.204539999999</v>
      </c>
      <c r="M78" s="58">
        <v>12607.461859999999</v>
      </c>
      <c r="N78" s="58">
        <v>13682.30186241</v>
      </c>
      <c r="O78" s="58">
        <v>17281.357513520001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  <c r="Z78" s="58">
        <v>0</v>
      </c>
      <c r="AA78" s="58">
        <v>0</v>
      </c>
    </row>
    <row r="79" spans="2:27" x14ac:dyDescent="0.2">
      <c r="B79" s="61" t="s">
        <v>171</v>
      </c>
      <c r="C79" s="58">
        <v>1736.789839</v>
      </c>
      <c r="D79" s="58">
        <v>1659.7063519999999</v>
      </c>
      <c r="E79" s="58">
        <v>2195.407608</v>
      </c>
      <c r="F79" s="58">
        <v>2936.489356</v>
      </c>
      <c r="G79" s="58">
        <v>3518.618637</v>
      </c>
      <c r="H79" s="58">
        <v>4580.9448110000003</v>
      </c>
      <c r="I79" s="58">
        <v>5535.6252290000002</v>
      </c>
      <c r="J79" s="58">
        <v>7188.9096259999997</v>
      </c>
      <c r="K79" s="58">
        <v>5146.502023</v>
      </c>
      <c r="L79" s="58">
        <v>25.407861</v>
      </c>
      <c r="M79" s="58">
        <v>335.08649500000001</v>
      </c>
      <c r="N79" s="58">
        <v>544.25883865000003</v>
      </c>
      <c r="O79" s="58">
        <v>591.23946569000009</v>
      </c>
      <c r="P79" s="58">
        <v>857.88860623000005</v>
      </c>
      <c r="Q79" s="58">
        <v>763.60942295000007</v>
      </c>
      <c r="R79" s="58">
        <v>967.10494471000004</v>
      </c>
      <c r="S79" s="58">
        <v>776.03335975999994</v>
      </c>
      <c r="T79" s="58">
        <v>622.93694349999998</v>
      </c>
      <c r="U79" s="58">
        <v>300.78790091000002</v>
      </c>
      <c r="V79" s="58">
        <v>87.525500859999994</v>
      </c>
      <c r="W79" s="58">
        <v>27.142740149999998</v>
      </c>
      <c r="X79" s="58">
        <v>19.91914538</v>
      </c>
      <c r="Y79" s="58">
        <v>48.4247394</v>
      </c>
      <c r="Z79" s="58">
        <v>537.5873684500001</v>
      </c>
      <c r="AA79" s="58">
        <v>593.44742966999991</v>
      </c>
    </row>
    <row r="80" spans="2:27" x14ac:dyDescent="0.2">
      <c r="B80" s="61" t="s">
        <v>172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  <c r="H80" s="58">
        <v>0</v>
      </c>
      <c r="I80" s="58">
        <v>0</v>
      </c>
      <c r="J80" s="58">
        <v>0</v>
      </c>
      <c r="K80" s="58">
        <v>0</v>
      </c>
      <c r="L80" s="58">
        <v>0</v>
      </c>
      <c r="M80" s="58">
        <v>0</v>
      </c>
      <c r="N80" s="58">
        <v>0</v>
      </c>
      <c r="O80" s="58">
        <v>0</v>
      </c>
      <c r="P80" s="58">
        <v>0</v>
      </c>
      <c r="Q80" s="58">
        <v>0</v>
      </c>
      <c r="R80" s="58">
        <v>0</v>
      </c>
      <c r="S80" s="58">
        <v>0</v>
      </c>
      <c r="T80" s="58">
        <v>0</v>
      </c>
      <c r="U80" s="58">
        <v>0</v>
      </c>
      <c r="V80" s="58">
        <v>0</v>
      </c>
      <c r="W80" s="58">
        <v>0</v>
      </c>
      <c r="X80" s="58">
        <v>0</v>
      </c>
      <c r="Y80" s="58">
        <v>0</v>
      </c>
      <c r="Z80" s="58">
        <v>0</v>
      </c>
      <c r="AA80" s="58">
        <v>0</v>
      </c>
    </row>
    <row r="81" spans="2:27" x14ac:dyDescent="0.2">
      <c r="B81" s="61" t="s">
        <v>173</v>
      </c>
      <c r="C81" s="58">
        <v>136798.206668</v>
      </c>
      <c r="D81" s="58">
        <v>170028.30101</v>
      </c>
      <c r="E81" s="58">
        <v>171911.70061999999</v>
      </c>
      <c r="F81" s="58">
        <v>197160.89318899999</v>
      </c>
      <c r="G81" s="58">
        <v>214608.376273</v>
      </c>
      <c r="H81" s="58">
        <v>255954.249163</v>
      </c>
      <c r="I81" s="58">
        <v>289060.05967500003</v>
      </c>
      <c r="J81" s="58">
        <v>330978.72044900001</v>
      </c>
      <c r="K81" s="58">
        <v>382726.61620500003</v>
      </c>
      <c r="L81" s="58">
        <v>436399.66786300001</v>
      </c>
      <c r="M81" s="58">
        <v>467705.165736</v>
      </c>
      <c r="N81" s="58">
        <v>477429.24522552005</v>
      </c>
      <c r="O81" s="58">
        <v>522981.36902878003</v>
      </c>
      <c r="P81" s="58">
        <v>557754.76197935001</v>
      </c>
      <c r="Q81" s="58">
        <v>593092.27501122002</v>
      </c>
      <c r="R81" s="58">
        <v>642334.68223812</v>
      </c>
      <c r="S81" s="58">
        <v>718135.41968394991</v>
      </c>
      <c r="T81" s="58">
        <v>779497.57753764</v>
      </c>
      <c r="U81" s="58">
        <v>884034.15635328006</v>
      </c>
      <c r="V81" s="58">
        <v>908299.12399723998</v>
      </c>
      <c r="W81" s="58">
        <v>992807.91457456001</v>
      </c>
      <c r="X81" s="58">
        <v>1027866.89101626</v>
      </c>
      <c r="Y81" s="58">
        <v>1149871.6207988998</v>
      </c>
      <c r="Z81" s="58">
        <v>1326519.7774488102</v>
      </c>
      <c r="AA81" s="58">
        <v>1550506.67276992</v>
      </c>
    </row>
    <row r="82" spans="2:27" x14ac:dyDescent="0.2">
      <c r="B82" s="61" t="s">
        <v>174</v>
      </c>
      <c r="C82" s="58">
        <v>131691.38501100001</v>
      </c>
      <c r="D82" s="58">
        <v>173623.33500799999</v>
      </c>
      <c r="E82" s="58">
        <v>160163.16347999999</v>
      </c>
      <c r="F82" s="58">
        <v>181967.33826600001</v>
      </c>
      <c r="G82" s="58">
        <v>227087.55893100001</v>
      </c>
      <c r="H82" s="58">
        <v>259398.53426300001</v>
      </c>
      <c r="I82" s="58">
        <v>274841.708553</v>
      </c>
      <c r="J82" s="58">
        <v>340106.02769199997</v>
      </c>
      <c r="K82" s="58">
        <v>387054.59960000002</v>
      </c>
      <c r="L82" s="58">
        <v>420326.31798499997</v>
      </c>
      <c r="M82" s="58">
        <v>447775.96334700001</v>
      </c>
      <c r="N82" s="58">
        <v>477088.67444971</v>
      </c>
      <c r="O82" s="58">
        <v>581911.48268676002</v>
      </c>
      <c r="P82" s="58">
        <v>604167.39304628002</v>
      </c>
      <c r="Q82" s="58">
        <v>645712.83592660003</v>
      </c>
      <c r="R82" s="58">
        <v>660409.72591031995</v>
      </c>
      <c r="S82" s="58">
        <v>738829.7245563101</v>
      </c>
      <c r="T82" s="58">
        <v>849268.84519293008</v>
      </c>
      <c r="U82" s="58">
        <v>878773.88033488998</v>
      </c>
      <c r="V82" s="58">
        <v>957701.79246005008</v>
      </c>
      <c r="W82" s="58">
        <v>1016026.96655107</v>
      </c>
      <c r="X82" s="58">
        <v>1060937.4484563801</v>
      </c>
      <c r="Y82" s="58">
        <v>1167149.7509860701</v>
      </c>
      <c r="Z82" s="58">
        <v>1354327.04033279</v>
      </c>
      <c r="AA82" s="58">
        <v>1542418.1513258999</v>
      </c>
    </row>
    <row r="83" spans="2:27" x14ac:dyDescent="0.2">
      <c r="B83" s="61" t="s">
        <v>175</v>
      </c>
      <c r="C83" s="58">
        <v>0</v>
      </c>
      <c r="D83" s="58">
        <v>13896.434401</v>
      </c>
      <c r="E83" s="58">
        <v>15595.999599000001</v>
      </c>
      <c r="F83" s="58">
        <v>17072.032898000001</v>
      </c>
      <c r="G83" s="58">
        <v>25215.871138999999</v>
      </c>
      <c r="H83" s="58">
        <v>26063.864300000001</v>
      </c>
      <c r="I83" s="58">
        <v>29728.969676000001</v>
      </c>
      <c r="J83" s="58">
        <v>34473.019237</v>
      </c>
      <c r="K83" s="58">
        <v>38981.600725999997</v>
      </c>
      <c r="L83" s="58">
        <v>26675.043206999999</v>
      </c>
      <c r="M83" s="58">
        <v>37709.328533</v>
      </c>
      <c r="N83" s="58">
        <v>27654.630378150003</v>
      </c>
      <c r="O83" s="58">
        <v>42529.94379736</v>
      </c>
      <c r="P83" s="58">
        <v>41943.780899429999</v>
      </c>
      <c r="Q83" s="58">
        <v>34549.800537080002</v>
      </c>
      <c r="R83" s="58">
        <v>56692.250577010003</v>
      </c>
      <c r="S83" s="58">
        <v>56595.522580249999</v>
      </c>
      <c r="T83" s="58">
        <v>59122.521773289998</v>
      </c>
      <c r="U83" s="58">
        <v>49652.338305960002</v>
      </c>
      <c r="V83" s="58">
        <v>63535.999985050003</v>
      </c>
      <c r="W83" s="58">
        <v>64784.660889629995</v>
      </c>
      <c r="X83" s="58">
        <v>72734.006909910007</v>
      </c>
      <c r="Y83" s="58">
        <v>92561.144127000007</v>
      </c>
      <c r="Z83" s="58">
        <v>98010.412827640001</v>
      </c>
      <c r="AA83" s="58">
        <v>112657.1996528</v>
      </c>
    </row>
    <row r="84" spans="2:27" x14ac:dyDescent="0.2">
      <c r="B84" s="61" t="s">
        <v>176</v>
      </c>
      <c r="C84" s="58">
        <v>0</v>
      </c>
      <c r="D84" s="58">
        <v>0</v>
      </c>
      <c r="E84" s="58">
        <v>0</v>
      </c>
      <c r="F84" s="58">
        <v>0</v>
      </c>
      <c r="G84" s="58">
        <v>0</v>
      </c>
      <c r="H84" s="58">
        <v>0</v>
      </c>
      <c r="I84" s="58">
        <v>0</v>
      </c>
      <c r="J84" s="58">
        <v>18217.701270000001</v>
      </c>
      <c r="K84" s="58">
        <v>19195.423733</v>
      </c>
      <c r="L84" s="58">
        <v>0</v>
      </c>
      <c r="M84" s="58">
        <v>20086.210053999999</v>
      </c>
      <c r="N84" s="58">
        <v>19795.606565890001</v>
      </c>
      <c r="O84" s="58">
        <v>0</v>
      </c>
      <c r="P84" s="58">
        <v>0</v>
      </c>
      <c r="Q84" s="58">
        <v>0</v>
      </c>
      <c r="R84" s="58">
        <v>17773.58480782</v>
      </c>
      <c r="S84" s="58">
        <v>18905.715907669997</v>
      </c>
      <c r="T84" s="58">
        <v>25267.520446529998</v>
      </c>
      <c r="U84" s="58">
        <v>25539.42662849</v>
      </c>
      <c r="V84" s="58">
        <v>25627.700616310001</v>
      </c>
      <c r="W84" s="58">
        <v>27269.35488934</v>
      </c>
      <c r="X84" s="58">
        <v>26201.743897490003</v>
      </c>
      <c r="Y84" s="58">
        <v>27082.32064116</v>
      </c>
      <c r="Z84" s="58">
        <v>4235.1937590400003</v>
      </c>
      <c r="AA84" s="58">
        <v>31326.38969072</v>
      </c>
    </row>
    <row r="85" spans="2:27" x14ac:dyDescent="0.2">
      <c r="B85" s="61" t="s">
        <v>177</v>
      </c>
      <c r="C85" s="58">
        <v>6987.6809709999998</v>
      </c>
      <c r="D85" s="58">
        <v>25460.367198</v>
      </c>
      <c r="E85" s="58">
        <v>75725.664684000003</v>
      </c>
      <c r="F85" s="58">
        <v>90413.242771999998</v>
      </c>
      <c r="G85" s="58">
        <v>114985.025893</v>
      </c>
      <c r="H85" s="58">
        <v>122286.181685</v>
      </c>
      <c r="I85" s="58">
        <v>166607.57080099999</v>
      </c>
      <c r="J85" s="58">
        <v>203657.05117200001</v>
      </c>
      <c r="K85" s="58">
        <v>567753.38311199995</v>
      </c>
      <c r="L85" s="58">
        <v>73552.779618</v>
      </c>
      <c r="M85" s="58">
        <v>149325.80197100001</v>
      </c>
      <c r="N85" s="58">
        <v>164859.56779897001</v>
      </c>
      <c r="O85" s="58">
        <v>156776.27275251001</v>
      </c>
      <c r="P85" s="58">
        <v>105100.33569750001</v>
      </c>
      <c r="Q85" s="58">
        <v>69379.630348129998</v>
      </c>
      <c r="R85" s="58">
        <v>24009.754459159998</v>
      </c>
      <c r="S85" s="58">
        <v>28967.214069180001</v>
      </c>
      <c r="T85" s="58">
        <v>146648.60005726002</v>
      </c>
      <c r="U85" s="58">
        <v>16207.988619379999</v>
      </c>
      <c r="V85" s="58">
        <v>14892.63521602</v>
      </c>
      <c r="W85" s="58">
        <v>9388.113586989999</v>
      </c>
      <c r="X85" s="58">
        <v>6549.7815529300005</v>
      </c>
      <c r="Y85" s="58">
        <v>27009.364426150001</v>
      </c>
      <c r="Z85" s="58">
        <v>26129.037823189999</v>
      </c>
      <c r="AA85" s="58">
        <v>16358.572748139999</v>
      </c>
    </row>
    <row r="86" spans="2:27" x14ac:dyDescent="0.2">
      <c r="B86" s="61" t="s">
        <v>178</v>
      </c>
      <c r="C86" s="58">
        <v>23726.302813999999</v>
      </c>
      <c r="D86" s="58">
        <v>28326.179229000001</v>
      </c>
      <c r="E86" s="58">
        <v>26480.004290000001</v>
      </c>
      <c r="F86" s="58">
        <v>27988.361313000001</v>
      </c>
      <c r="G86" s="58">
        <v>38522.938762999998</v>
      </c>
      <c r="H86" s="58">
        <v>35577.188314999999</v>
      </c>
      <c r="I86" s="58">
        <v>52993.002661999999</v>
      </c>
      <c r="J86" s="58">
        <v>95700.310543</v>
      </c>
      <c r="K86" s="58">
        <v>105822.263013</v>
      </c>
      <c r="L86" s="58">
        <v>126069.719023</v>
      </c>
      <c r="M86" s="58">
        <v>149111.198963</v>
      </c>
      <c r="N86" s="58">
        <v>60989.821740719999</v>
      </c>
      <c r="O86" s="58">
        <v>230032.84133999</v>
      </c>
      <c r="P86" s="58">
        <v>230717.15704476999</v>
      </c>
      <c r="Q86" s="58">
        <v>262751.06773427001</v>
      </c>
      <c r="R86" s="58">
        <v>275493.14290998998</v>
      </c>
      <c r="S86" s="58">
        <v>267032.62712010997</v>
      </c>
      <c r="T86" s="58">
        <v>295201.16978955001</v>
      </c>
      <c r="U86" s="58">
        <v>259867.34267041</v>
      </c>
      <c r="V86" s="58">
        <v>256674.69289757998</v>
      </c>
      <c r="W86" s="58">
        <v>223757.17270338</v>
      </c>
      <c r="X86" s="58">
        <v>356245.17273946997</v>
      </c>
      <c r="Y86" s="58">
        <v>550992.29133020993</v>
      </c>
      <c r="Z86" s="58">
        <v>1374117.2239586201</v>
      </c>
      <c r="AA86" s="58">
        <v>719783.06086456997</v>
      </c>
    </row>
    <row r="87" spans="2:27" x14ac:dyDescent="0.2">
      <c r="B87" s="61" t="s">
        <v>179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  <c r="H87" s="58">
        <v>13328.79774</v>
      </c>
      <c r="I87" s="58">
        <v>11866.355736</v>
      </c>
      <c r="J87" s="58">
        <v>14487.013070000001</v>
      </c>
      <c r="K87" s="58">
        <v>13079.601737999999</v>
      </c>
      <c r="L87" s="58">
        <v>13616.349931000001</v>
      </c>
      <c r="M87" s="58">
        <v>14262.250982</v>
      </c>
      <c r="N87" s="58">
        <v>15801.616629149999</v>
      </c>
      <c r="O87" s="58">
        <v>15448.03499889</v>
      </c>
      <c r="P87" s="58">
        <v>15349.448745829999</v>
      </c>
      <c r="Q87" s="58">
        <v>16059.402426090001</v>
      </c>
      <c r="R87" s="58">
        <v>17996.252761259999</v>
      </c>
      <c r="S87" s="58">
        <v>21690.381358799998</v>
      </c>
      <c r="T87" s="58">
        <v>22939.907793499999</v>
      </c>
      <c r="U87" s="58">
        <v>21937.903500790002</v>
      </c>
      <c r="V87" s="58">
        <v>21848.033924900003</v>
      </c>
      <c r="W87" s="58">
        <v>19785.663406650001</v>
      </c>
      <c r="X87" s="58">
        <v>26497.8717626</v>
      </c>
      <c r="Y87" s="58">
        <v>30150.737772200002</v>
      </c>
      <c r="Z87" s="58">
        <v>32217.29537235</v>
      </c>
      <c r="AA87" s="58">
        <v>32528.57253673</v>
      </c>
    </row>
    <row r="88" spans="2:27" x14ac:dyDescent="0.2">
      <c r="B88" s="61" t="s">
        <v>180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  <c r="H88" s="58">
        <v>0</v>
      </c>
      <c r="I88" s="58">
        <v>0</v>
      </c>
      <c r="J88" s="58">
        <v>10301.259937000001</v>
      </c>
      <c r="K88" s="58">
        <v>12362.226708</v>
      </c>
      <c r="L88" s="58">
        <v>9222.8835870000003</v>
      </c>
      <c r="M88" s="58">
        <v>12843.223564</v>
      </c>
      <c r="N88" s="58">
        <v>11616.535387170001</v>
      </c>
      <c r="O88" s="58">
        <v>0</v>
      </c>
      <c r="P88" s="58">
        <v>7268.8897784300007</v>
      </c>
      <c r="Q88" s="58">
        <v>5299.5789235399998</v>
      </c>
      <c r="R88" s="58">
        <v>39443.905167769997</v>
      </c>
      <c r="S88" s="58">
        <v>37280.695416989998</v>
      </c>
      <c r="T88" s="58">
        <v>17730.889205919997</v>
      </c>
      <c r="U88" s="58">
        <v>42417.567175519995</v>
      </c>
      <c r="V88" s="58">
        <v>42633.654595089996</v>
      </c>
      <c r="W88" s="58">
        <v>41488.371619629994</v>
      </c>
      <c r="X88" s="58">
        <v>42718.839503609997</v>
      </c>
      <c r="Y88" s="58">
        <v>43939.278288239999</v>
      </c>
      <c r="Z88" s="58">
        <v>6265.29702533</v>
      </c>
      <c r="AA88" s="58">
        <v>4156.3233877000002</v>
      </c>
    </row>
    <row r="89" spans="2:27" x14ac:dyDescent="0.2">
      <c r="B89" s="61" t="s">
        <v>181</v>
      </c>
      <c r="C89" s="58">
        <v>0</v>
      </c>
      <c r="D89" s="58">
        <v>13428.016557000001</v>
      </c>
      <c r="E89" s="58">
        <v>13838.857966</v>
      </c>
      <c r="F89" s="58">
        <v>20948.247292</v>
      </c>
      <c r="G89" s="58">
        <v>23061.014309999999</v>
      </c>
      <c r="H89" s="58">
        <v>12624.180315</v>
      </c>
      <c r="I89" s="58">
        <v>12024.758674000001</v>
      </c>
      <c r="J89" s="58">
        <v>13907.063888000001</v>
      </c>
      <c r="K89" s="58">
        <v>13189.089667</v>
      </c>
      <c r="L89" s="58">
        <v>14313.052626000001</v>
      </c>
      <c r="M89" s="58">
        <v>17250.357917000001</v>
      </c>
      <c r="N89" s="58">
        <v>16948.894773</v>
      </c>
      <c r="O89" s="58">
        <v>14697.061583000001</v>
      </c>
      <c r="P89" s="58">
        <v>14204.736064999999</v>
      </c>
      <c r="Q89" s="58">
        <v>14864.049429000001</v>
      </c>
      <c r="R89" s="58">
        <v>15387.586486040002</v>
      </c>
      <c r="S89" s="58">
        <v>21747.610398000001</v>
      </c>
      <c r="T89" s="58">
        <v>19455.557951700001</v>
      </c>
      <c r="U89" s="58">
        <v>17268.37993689</v>
      </c>
      <c r="V89" s="58">
        <v>16766.147893860001</v>
      </c>
      <c r="W89" s="58">
        <v>15524.757705</v>
      </c>
      <c r="X89" s="58">
        <v>18038.82769993</v>
      </c>
      <c r="Y89" s="58">
        <v>19515.43386461</v>
      </c>
      <c r="Z89" s="58">
        <v>21828.81504524</v>
      </c>
      <c r="AA89" s="58">
        <v>26989.739494639998</v>
      </c>
    </row>
    <row r="90" spans="2:27" x14ac:dyDescent="0.2">
      <c r="B90" s="61" t="s">
        <v>182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  <c r="H90" s="58">
        <v>122830.374627</v>
      </c>
      <c r="I90" s="58">
        <v>156624.19500000001</v>
      </c>
      <c r="J90" s="58">
        <v>173722.30300000001</v>
      </c>
      <c r="K90" s="58">
        <v>223465.01699999999</v>
      </c>
      <c r="L90" s="58">
        <v>236035.666</v>
      </c>
      <c r="M90" s="58">
        <v>273431.93699999998</v>
      </c>
      <c r="N90" s="58">
        <v>275794.01484928001</v>
      </c>
      <c r="O90" s="58">
        <v>229443.09019399999</v>
      </c>
      <c r="P90" s="58">
        <v>339214.47338303004</v>
      </c>
      <c r="Q90" s="58">
        <v>289548.35297499999</v>
      </c>
      <c r="R90" s="58">
        <v>298520.312913</v>
      </c>
      <c r="S90" s="58">
        <v>298077.78577399999</v>
      </c>
      <c r="T90" s="58">
        <v>273183.11499999999</v>
      </c>
      <c r="U90" s="58">
        <v>289926.68099999998</v>
      </c>
      <c r="V90" s="58">
        <v>299675.34499999997</v>
      </c>
      <c r="W90" s="58">
        <v>124261.600055</v>
      </c>
      <c r="X90" s="58">
        <v>26.193999999999999</v>
      </c>
      <c r="Y90" s="58">
        <v>300069.59200499998</v>
      </c>
      <c r="Z90" s="58">
        <v>375538.13579999999</v>
      </c>
      <c r="AA90" s="58">
        <v>438582.94837599999</v>
      </c>
    </row>
    <row r="91" spans="2:27" x14ac:dyDescent="0.2">
      <c r="B91" s="61" t="s">
        <v>183</v>
      </c>
      <c r="C91" s="58">
        <v>1036.1776809999999</v>
      </c>
      <c r="D91" s="58">
        <v>13269.42057</v>
      </c>
      <c r="E91" s="58">
        <v>1357.9900749999999</v>
      </c>
      <c r="F91" s="58">
        <v>2029.5548060000001</v>
      </c>
      <c r="G91" s="58">
        <v>3023.4858479999998</v>
      </c>
      <c r="H91" s="58">
        <v>0</v>
      </c>
      <c r="I91" s="58">
        <v>0</v>
      </c>
      <c r="J91" s="58">
        <v>0</v>
      </c>
      <c r="K91" s="58">
        <v>0</v>
      </c>
      <c r="L91" s="58">
        <v>0</v>
      </c>
      <c r="M91" s="58">
        <v>0</v>
      </c>
      <c r="N91" s="58">
        <v>0</v>
      </c>
      <c r="O91" s="58">
        <v>0</v>
      </c>
      <c r="P91" s="58">
        <v>0</v>
      </c>
      <c r="Q91" s="58">
        <v>0</v>
      </c>
      <c r="R91" s="58">
        <v>0</v>
      </c>
      <c r="S91" s="58">
        <v>0</v>
      </c>
      <c r="T91" s="58">
        <v>0</v>
      </c>
      <c r="U91" s="58">
        <v>0</v>
      </c>
      <c r="V91" s="58">
        <v>0</v>
      </c>
      <c r="W91" s="58">
        <v>0</v>
      </c>
      <c r="X91" s="58">
        <v>0</v>
      </c>
      <c r="Y91" s="58">
        <v>0</v>
      </c>
      <c r="Z91" s="58">
        <v>0</v>
      </c>
      <c r="AA91" s="58">
        <v>0</v>
      </c>
    </row>
    <row r="92" spans="2:27" x14ac:dyDescent="0.2">
      <c r="B92" s="61" t="s">
        <v>184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  <c r="H92" s="58">
        <v>2300.1824929999998</v>
      </c>
      <c r="I92" s="58">
        <v>308.90021400000001</v>
      </c>
      <c r="J92" s="58">
        <v>931.76834399999996</v>
      </c>
      <c r="K92" s="58">
        <v>6729.6555360000002</v>
      </c>
      <c r="L92" s="58">
        <v>23437.442034</v>
      </c>
      <c r="M92" s="58">
        <v>16834.925412000001</v>
      </c>
      <c r="N92" s="58">
        <v>5308.3517949999996</v>
      </c>
      <c r="O92" s="58">
        <v>9340.6444868300005</v>
      </c>
      <c r="P92" s="58">
        <v>13673.37671525</v>
      </c>
      <c r="Q92" s="58">
        <v>158833.6423112</v>
      </c>
      <c r="R92" s="58">
        <v>197336.48238716001</v>
      </c>
      <c r="S92" s="58">
        <v>93955.244944320002</v>
      </c>
      <c r="T92" s="58">
        <v>-9948.6410762999985</v>
      </c>
      <c r="U92" s="58">
        <v>79715.191976119997</v>
      </c>
      <c r="V92" s="58">
        <v>33895.813359309999</v>
      </c>
      <c r="W92" s="58">
        <v>7414.7406712399998</v>
      </c>
      <c r="X92" s="58">
        <v>363887.16223049001</v>
      </c>
      <c r="Y92" s="58">
        <v>365669.60614808003</v>
      </c>
      <c r="Z92" s="58">
        <v>310562.19285554998</v>
      </c>
      <c r="AA92" s="58">
        <v>546672.37143267994</v>
      </c>
    </row>
    <row r="93" spans="2:27" x14ac:dyDescent="0.2">
      <c r="B93" s="61" t="s">
        <v>185</v>
      </c>
      <c r="C93" s="58">
        <v>5955.3865370000003</v>
      </c>
      <c r="D93" s="58">
        <v>0</v>
      </c>
      <c r="E93" s="58">
        <v>0</v>
      </c>
      <c r="F93" s="58">
        <v>0</v>
      </c>
      <c r="G93" s="58">
        <v>0</v>
      </c>
      <c r="H93" s="58">
        <v>20402.345501</v>
      </c>
      <c r="I93" s="58">
        <v>29192.063987000001</v>
      </c>
      <c r="J93" s="58">
        <v>32039.819903</v>
      </c>
      <c r="K93" s="58">
        <v>24570.196401000001</v>
      </c>
      <c r="L93" s="58">
        <v>33965.217608999999</v>
      </c>
      <c r="M93" s="58">
        <v>29971.99523</v>
      </c>
      <c r="N93" s="58">
        <v>31886.106752560001</v>
      </c>
      <c r="O93" s="58">
        <v>28860.123599529998</v>
      </c>
      <c r="P93" s="58">
        <v>33970.307795560002</v>
      </c>
      <c r="Q93" s="58">
        <v>42100.384279680002</v>
      </c>
      <c r="R93" s="58">
        <v>40250.22253675</v>
      </c>
      <c r="S93" s="58">
        <v>53898.839446940001</v>
      </c>
      <c r="T93" s="58">
        <v>54723.461104779999</v>
      </c>
      <c r="U93" s="58">
        <v>64121.230471319999</v>
      </c>
      <c r="V93" s="58">
        <v>64479.99799589</v>
      </c>
      <c r="W93" s="58">
        <v>52213.251759779996</v>
      </c>
      <c r="X93" s="58">
        <v>63223.54792615</v>
      </c>
      <c r="Y93" s="58">
        <v>82958.210703639998</v>
      </c>
      <c r="Z93" s="58">
        <v>96632.45033611999</v>
      </c>
      <c r="AA93" s="58">
        <v>102757.84804929</v>
      </c>
    </row>
    <row r="94" spans="2:27" x14ac:dyDescent="0.2">
      <c r="B94" s="61" t="s">
        <v>186</v>
      </c>
      <c r="C94" s="58">
        <v>0</v>
      </c>
      <c r="D94" s="58">
        <v>0</v>
      </c>
      <c r="E94" s="58">
        <v>0</v>
      </c>
      <c r="F94" s="58">
        <v>0</v>
      </c>
      <c r="G94" s="58">
        <v>0</v>
      </c>
      <c r="H94" s="58">
        <v>0</v>
      </c>
      <c r="I94" s="58">
        <v>0</v>
      </c>
      <c r="J94" s="58">
        <v>0</v>
      </c>
      <c r="K94" s="58">
        <v>0</v>
      </c>
      <c r="L94" s="58">
        <v>0</v>
      </c>
      <c r="M94" s="58">
        <v>0</v>
      </c>
      <c r="N94" s="58">
        <v>0</v>
      </c>
      <c r="O94" s="58">
        <v>0</v>
      </c>
      <c r="P94" s="58">
        <v>0</v>
      </c>
      <c r="Q94" s="58">
        <v>0</v>
      </c>
      <c r="R94" s="58">
        <v>0</v>
      </c>
      <c r="S94" s="58">
        <v>0</v>
      </c>
      <c r="T94" s="58">
        <v>0</v>
      </c>
      <c r="U94" s="58">
        <v>0</v>
      </c>
      <c r="V94" s="58">
        <v>0</v>
      </c>
      <c r="W94" s="58">
        <v>0</v>
      </c>
      <c r="X94" s="58">
        <v>0</v>
      </c>
      <c r="Y94" s="58">
        <v>0</v>
      </c>
      <c r="Z94" s="58">
        <v>0</v>
      </c>
      <c r="AA94" s="58">
        <v>2366.5420490000001</v>
      </c>
    </row>
    <row r="95" spans="2:27" x14ac:dyDescent="0.2">
      <c r="B95" s="61" t="s">
        <v>187</v>
      </c>
      <c r="C95" s="58">
        <v>0</v>
      </c>
      <c r="D95" s="58">
        <v>0</v>
      </c>
      <c r="E95" s="58">
        <v>0</v>
      </c>
      <c r="F95" s="58">
        <v>0</v>
      </c>
      <c r="G95" s="58">
        <v>0</v>
      </c>
      <c r="H95" s="58">
        <v>1064.9608470000001</v>
      </c>
      <c r="I95" s="58">
        <v>1333.7623940000001</v>
      </c>
      <c r="J95" s="58">
        <v>1081.3264380000001</v>
      </c>
      <c r="K95" s="58">
        <v>651.46108000000004</v>
      </c>
      <c r="L95" s="58">
        <v>729.75407099999995</v>
      </c>
      <c r="M95" s="58">
        <v>354.75629500000002</v>
      </c>
      <c r="N95" s="58">
        <v>332.16203000000002</v>
      </c>
      <c r="O95" s="58">
        <v>1217.1618464800001</v>
      </c>
      <c r="P95" s="58">
        <v>3314.7010893800002</v>
      </c>
      <c r="Q95" s="58">
        <v>340.97742699999998</v>
      </c>
      <c r="R95" s="58">
        <v>428.15860633</v>
      </c>
      <c r="S95" s="58">
        <v>371.49944749999997</v>
      </c>
      <c r="T95" s="58">
        <v>614.36195026999997</v>
      </c>
      <c r="U95" s="58">
        <v>692.26732060000006</v>
      </c>
      <c r="V95" s="58">
        <v>760.47448899999995</v>
      </c>
      <c r="W95" s="58">
        <v>248.38840400000001</v>
      </c>
      <c r="X95" s="58">
        <v>399.21082651</v>
      </c>
      <c r="Y95" s="58">
        <v>867.96818339999993</v>
      </c>
      <c r="Z95" s="58">
        <v>2159.7443134800001</v>
      </c>
      <c r="AA95" s="58">
        <v>0</v>
      </c>
    </row>
    <row r="96" spans="2:27" x14ac:dyDescent="0.2">
      <c r="B96" s="61" t="s">
        <v>188</v>
      </c>
      <c r="C96" s="58">
        <v>0</v>
      </c>
      <c r="D96" s="58">
        <v>0</v>
      </c>
      <c r="E96" s="58">
        <v>0</v>
      </c>
      <c r="F96" s="58">
        <v>62256.471446000003</v>
      </c>
      <c r="G96" s="58">
        <v>134565.309225</v>
      </c>
      <c r="H96" s="58">
        <v>77362.195861</v>
      </c>
      <c r="I96" s="58">
        <v>81748.445860000007</v>
      </c>
      <c r="J96" s="58">
        <v>71474.125182999996</v>
      </c>
      <c r="K96" s="58">
        <v>60550.115973</v>
      </c>
      <c r="L96" s="58">
        <v>67815.751667000004</v>
      </c>
      <c r="M96" s="58">
        <v>64218.379009999997</v>
      </c>
      <c r="N96" s="58">
        <v>68283.717263369996</v>
      </c>
      <c r="O96" s="58">
        <v>78410.178402869991</v>
      </c>
      <c r="P96" s="58">
        <v>78067.977397199997</v>
      </c>
      <c r="Q96" s="58">
        <v>73157.691470919992</v>
      </c>
      <c r="R96" s="58">
        <v>77682.155170009995</v>
      </c>
      <c r="S96" s="58">
        <v>115963.325279</v>
      </c>
      <c r="T96" s="58">
        <v>122680.95148321001</v>
      </c>
      <c r="U96" s="58">
        <v>102089.69427998</v>
      </c>
      <c r="V96" s="58">
        <v>108337.76802908001</v>
      </c>
      <c r="W96" s="58">
        <v>112698.73107744</v>
      </c>
      <c r="X96" s="58">
        <v>115222.21048442999</v>
      </c>
      <c r="Y96" s="58">
        <v>152528.95638048998</v>
      </c>
      <c r="Z96" s="58">
        <v>195386.19592031999</v>
      </c>
      <c r="AA96" s="58">
        <v>191590.89658864003</v>
      </c>
    </row>
    <row r="97" spans="2:27" x14ac:dyDescent="0.2">
      <c r="B97" s="61" t="s">
        <v>189</v>
      </c>
      <c r="C97" s="58">
        <v>0</v>
      </c>
      <c r="D97" s="58">
        <v>0</v>
      </c>
      <c r="E97" s="58">
        <v>0</v>
      </c>
      <c r="F97" s="58">
        <v>31376.252365</v>
      </c>
      <c r="G97" s="58">
        <v>39551.024301999998</v>
      </c>
      <c r="H97" s="58">
        <v>60077.860480000003</v>
      </c>
      <c r="I97" s="58">
        <v>63933.970839000001</v>
      </c>
      <c r="J97" s="58">
        <v>69434.697390999994</v>
      </c>
      <c r="K97" s="58">
        <v>64789.776441000002</v>
      </c>
      <c r="L97" s="58">
        <v>72311.043474000006</v>
      </c>
      <c r="M97" s="58">
        <v>68340.766201000006</v>
      </c>
      <c r="N97" s="58">
        <v>74009.107847559993</v>
      </c>
      <c r="O97" s="58">
        <v>83408.785262499994</v>
      </c>
      <c r="P97" s="58">
        <v>81553.790010289988</v>
      </c>
      <c r="Q97" s="58">
        <v>85922.238698050001</v>
      </c>
      <c r="R97" s="58">
        <v>91698.307914730001</v>
      </c>
      <c r="S97" s="58">
        <v>111724.87528157001</v>
      </c>
      <c r="T97" s="58">
        <v>135013.04336258001</v>
      </c>
      <c r="U97" s="58">
        <v>122399.04882355999</v>
      </c>
      <c r="V97" s="58">
        <v>148214.76853198002</v>
      </c>
      <c r="W97" s="58">
        <v>152054.91478523999</v>
      </c>
      <c r="X97" s="58">
        <v>155669.08646320002</v>
      </c>
      <c r="Y97" s="58">
        <v>182264.12621083</v>
      </c>
      <c r="Z97" s="58">
        <v>222903.30861682</v>
      </c>
      <c r="AA97" s="58">
        <v>225911.53214114002</v>
      </c>
    </row>
    <row r="98" spans="2:27" x14ac:dyDescent="0.2">
      <c r="B98" s="61" t="s">
        <v>190</v>
      </c>
      <c r="C98" s="58">
        <v>0</v>
      </c>
      <c r="D98" s="58">
        <v>0</v>
      </c>
      <c r="E98" s="58">
        <v>0</v>
      </c>
      <c r="F98" s="58">
        <v>0</v>
      </c>
      <c r="G98" s="58">
        <v>4803.0483569999997</v>
      </c>
      <c r="H98" s="58">
        <v>0</v>
      </c>
      <c r="I98" s="58">
        <v>0</v>
      </c>
      <c r="J98" s="58">
        <v>0</v>
      </c>
      <c r="K98" s="58">
        <v>0</v>
      </c>
      <c r="L98" s="58">
        <v>0</v>
      </c>
      <c r="M98" s="58">
        <v>0</v>
      </c>
      <c r="N98" s="58">
        <v>0</v>
      </c>
      <c r="O98" s="58">
        <v>0</v>
      </c>
      <c r="P98" s="58">
        <v>0</v>
      </c>
      <c r="Q98" s="58">
        <v>0</v>
      </c>
      <c r="R98" s="58">
        <v>0</v>
      </c>
      <c r="S98" s="58">
        <v>0</v>
      </c>
      <c r="T98" s="58">
        <v>0</v>
      </c>
      <c r="U98" s="58">
        <v>0</v>
      </c>
      <c r="V98" s="58">
        <v>0</v>
      </c>
      <c r="W98" s="58">
        <v>0</v>
      </c>
      <c r="X98" s="58">
        <v>0</v>
      </c>
      <c r="Y98" s="58">
        <v>0</v>
      </c>
      <c r="Z98" s="58">
        <v>0</v>
      </c>
      <c r="AA98" s="58">
        <v>0</v>
      </c>
    </row>
    <row r="99" spans="2:27" x14ac:dyDescent="0.2">
      <c r="B99" s="61" t="s">
        <v>191</v>
      </c>
      <c r="C99" s="58">
        <v>0</v>
      </c>
      <c r="D99" s="58">
        <v>0</v>
      </c>
      <c r="E99" s="58">
        <v>0</v>
      </c>
      <c r="F99" s="58">
        <v>1721.3481059999999</v>
      </c>
      <c r="G99" s="58">
        <v>4650.4082200000003</v>
      </c>
      <c r="H99" s="58">
        <v>4162.2778209999997</v>
      </c>
      <c r="I99" s="58">
        <v>3322.1390839999999</v>
      </c>
      <c r="J99" s="58">
        <v>4042.0951759999998</v>
      </c>
      <c r="K99" s="58">
        <v>2819.8020339999998</v>
      </c>
      <c r="L99" s="58">
        <v>4422.9293809999999</v>
      </c>
      <c r="M99" s="58">
        <v>4604.1193409999996</v>
      </c>
      <c r="N99" s="58">
        <v>38843.152534199995</v>
      </c>
      <c r="O99" s="58">
        <v>35263.951842730006</v>
      </c>
      <c r="P99" s="58">
        <v>65896.622988110001</v>
      </c>
      <c r="Q99" s="58">
        <v>12529.808582829999</v>
      </c>
      <c r="R99" s="58">
        <v>12474.606428229999</v>
      </c>
      <c r="S99" s="58">
        <v>18562.426662939997</v>
      </c>
      <c r="T99" s="58">
        <v>17232.399207810002</v>
      </c>
      <c r="U99" s="58">
        <v>19284.454151349997</v>
      </c>
      <c r="V99" s="58">
        <v>20588.93986002</v>
      </c>
      <c r="W99" s="58">
        <v>20296.165297880001</v>
      </c>
      <c r="X99" s="58">
        <v>25900.077671630002</v>
      </c>
      <c r="Y99" s="58">
        <v>19680.99888404</v>
      </c>
      <c r="Z99" s="58">
        <v>24178.813006029999</v>
      </c>
      <c r="AA99" s="58">
        <v>33988.144061309999</v>
      </c>
    </row>
    <row r="100" spans="2:27" x14ac:dyDescent="0.2">
      <c r="B100" s="61" t="s">
        <v>192</v>
      </c>
      <c r="C100" s="58">
        <v>0</v>
      </c>
      <c r="D100" s="58">
        <v>0</v>
      </c>
      <c r="E100" s="58">
        <v>0</v>
      </c>
      <c r="F100" s="58">
        <v>0</v>
      </c>
      <c r="G100" s="58">
        <v>0</v>
      </c>
      <c r="H100" s="58">
        <v>0</v>
      </c>
      <c r="I100" s="58">
        <v>0</v>
      </c>
      <c r="J100" s="58">
        <v>70591.656210000001</v>
      </c>
      <c r="K100" s="58">
        <v>147914.80155100001</v>
      </c>
      <c r="L100" s="58">
        <v>19720.722564</v>
      </c>
      <c r="M100" s="58">
        <v>0</v>
      </c>
      <c r="N100" s="58">
        <v>0</v>
      </c>
      <c r="O100" s="58">
        <v>0</v>
      </c>
      <c r="P100" s="58">
        <v>0</v>
      </c>
      <c r="Q100" s="58">
        <v>0</v>
      </c>
      <c r="R100" s="58">
        <v>1135877</v>
      </c>
      <c r="S100" s="58">
        <v>1324079.6112245</v>
      </c>
      <c r="T100" s="58">
        <v>1798857.4892043502</v>
      </c>
      <c r="U100" s="58">
        <v>1793613.956423</v>
      </c>
      <c r="V100" s="58">
        <v>1325339.48804521</v>
      </c>
      <c r="W100" s="58">
        <v>479551.41316246998</v>
      </c>
      <c r="X100" s="58">
        <v>107809.70681951</v>
      </c>
      <c r="Y100" s="58">
        <v>175075.80306229001</v>
      </c>
      <c r="Z100" s="58">
        <v>1223809.2677594</v>
      </c>
      <c r="AA100" s="58">
        <v>12400.398671909999</v>
      </c>
    </row>
    <row r="101" spans="2:27" x14ac:dyDescent="0.2">
      <c r="B101" s="61" t="s">
        <v>193</v>
      </c>
      <c r="C101" s="58">
        <v>0</v>
      </c>
      <c r="D101" s="58">
        <v>0</v>
      </c>
      <c r="E101" s="58">
        <v>0</v>
      </c>
      <c r="F101" s="58">
        <v>0</v>
      </c>
      <c r="G101" s="58">
        <v>145246.933063</v>
      </c>
      <c r="H101" s="58">
        <v>166809.01162100001</v>
      </c>
      <c r="I101" s="58">
        <v>114124.828251</v>
      </c>
      <c r="J101" s="58">
        <v>43502.229500000001</v>
      </c>
      <c r="K101" s="58">
        <v>14690.801100000001</v>
      </c>
      <c r="L101" s="58">
        <v>25740.713156000002</v>
      </c>
      <c r="M101" s="58">
        <v>6212.0477430000001</v>
      </c>
      <c r="N101" s="58">
        <v>10649.763316</v>
      </c>
      <c r="O101" s="58">
        <v>28007.348916939998</v>
      </c>
      <c r="P101" s="58">
        <v>2412.6718930000002</v>
      </c>
      <c r="Q101" s="58">
        <v>1892.945712</v>
      </c>
      <c r="R101" s="58">
        <v>627.032689</v>
      </c>
      <c r="S101" s="58">
        <v>99976.224033000006</v>
      </c>
      <c r="T101" s="58">
        <v>124409.26121185999</v>
      </c>
      <c r="U101" s="58">
        <v>139502.15469299999</v>
      </c>
      <c r="V101" s="58">
        <v>129208.18596286001</v>
      </c>
      <c r="W101" s="58">
        <v>148160.80281476001</v>
      </c>
      <c r="X101" s="58">
        <v>150998.33085557001</v>
      </c>
      <c r="Y101" s="58">
        <v>187527.84757208999</v>
      </c>
      <c r="Z101" s="58">
        <v>239859.58379737</v>
      </c>
      <c r="AA101" s="58">
        <v>228249.14420357</v>
      </c>
    </row>
    <row r="102" spans="2:27" x14ac:dyDescent="0.2">
      <c r="B102" s="61" t="s">
        <v>194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  <c r="H102" s="58">
        <v>0</v>
      </c>
      <c r="I102" s="58">
        <v>0</v>
      </c>
      <c r="J102" s="58">
        <v>41.533617</v>
      </c>
      <c r="K102" s="58">
        <v>8.1541230000000002</v>
      </c>
      <c r="L102" s="58">
        <v>6.3008009999999999</v>
      </c>
      <c r="M102" s="58">
        <v>3.6775929999999999</v>
      </c>
      <c r="N102" s="58">
        <v>2.3298429999999999</v>
      </c>
      <c r="O102" s="58">
        <v>1.2262569999999999</v>
      </c>
      <c r="P102" s="58">
        <v>2.4189090000000002</v>
      </c>
      <c r="Q102" s="58">
        <v>2.1676980000000001</v>
      </c>
      <c r="R102" s="58">
        <v>2.6993209999999999</v>
      </c>
      <c r="S102" s="58">
        <v>1.7836430000000001</v>
      </c>
      <c r="T102" s="58">
        <v>1.0218050000000001</v>
      </c>
      <c r="U102" s="58">
        <v>1.620376</v>
      </c>
      <c r="V102" s="58">
        <v>1.078816</v>
      </c>
      <c r="W102" s="58">
        <v>0.27</v>
      </c>
      <c r="X102" s="58">
        <v>0</v>
      </c>
      <c r="Y102" s="58">
        <v>0</v>
      </c>
      <c r="Z102" s="58">
        <v>0</v>
      </c>
      <c r="AA102" s="58">
        <v>0</v>
      </c>
    </row>
    <row r="103" spans="2:27" x14ac:dyDescent="0.2">
      <c r="B103" s="61" t="s">
        <v>195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  <c r="H103" s="58">
        <v>0</v>
      </c>
      <c r="I103" s="58">
        <v>0</v>
      </c>
      <c r="J103" s="58">
        <v>0</v>
      </c>
      <c r="K103" s="58">
        <v>0</v>
      </c>
      <c r="L103" s="58">
        <v>0</v>
      </c>
      <c r="M103" s="58">
        <v>0</v>
      </c>
      <c r="N103" s="58">
        <v>0</v>
      </c>
      <c r="O103" s="58">
        <v>0</v>
      </c>
      <c r="P103" s="58">
        <v>0</v>
      </c>
      <c r="Q103" s="58">
        <v>0</v>
      </c>
      <c r="R103" s="58">
        <v>0</v>
      </c>
      <c r="S103" s="58">
        <v>0</v>
      </c>
      <c r="T103" s="58">
        <v>0</v>
      </c>
      <c r="U103" s="58">
        <v>0</v>
      </c>
      <c r="V103" s="58">
        <v>0</v>
      </c>
      <c r="W103" s="58">
        <v>0</v>
      </c>
      <c r="X103" s="58">
        <v>0</v>
      </c>
      <c r="Y103" s="58">
        <v>0</v>
      </c>
      <c r="Z103" s="58">
        <v>0</v>
      </c>
      <c r="AA103" s="58">
        <v>0</v>
      </c>
    </row>
    <row r="104" spans="2:27" x14ac:dyDescent="0.2">
      <c r="B104" s="61" t="s">
        <v>196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  <c r="H104" s="58">
        <v>0</v>
      </c>
      <c r="I104" s="58">
        <v>0</v>
      </c>
      <c r="J104" s="58">
        <v>0</v>
      </c>
      <c r="K104" s="58">
        <v>12.804389</v>
      </c>
      <c r="L104" s="58">
        <v>0</v>
      </c>
      <c r="M104" s="58">
        <v>0</v>
      </c>
      <c r="N104" s="58">
        <v>0</v>
      </c>
      <c r="O104" s="58">
        <v>0</v>
      </c>
      <c r="P104" s="58">
        <v>0</v>
      </c>
      <c r="Q104" s="58">
        <v>0</v>
      </c>
      <c r="R104" s="58">
        <v>0</v>
      </c>
      <c r="S104" s="58">
        <v>0</v>
      </c>
      <c r="T104" s="58">
        <v>0</v>
      </c>
      <c r="U104" s="58">
        <v>0</v>
      </c>
      <c r="V104" s="58">
        <v>0</v>
      </c>
      <c r="W104" s="58">
        <v>0</v>
      </c>
      <c r="X104" s="58">
        <v>0</v>
      </c>
      <c r="Y104" s="58">
        <v>0</v>
      </c>
      <c r="Z104" s="58">
        <v>0</v>
      </c>
      <c r="AA104" s="58">
        <v>0</v>
      </c>
    </row>
    <row r="105" spans="2:27" x14ac:dyDescent="0.2">
      <c r="B105" s="61" t="s">
        <v>197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15002.447656</v>
      </c>
      <c r="L105" s="58">
        <v>21221.313633999998</v>
      </c>
      <c r="M105" s="58">
        <v>24313.864607</v>
      </c>
      <c r="N105" s="58">
        <v>22547.12204848</v>
      </c>
      <c r="O105" s="58">
        <v>19498.371976840001</v>
      </c>
      <c r="P105" s="58">
        <v>22380.837329810001</v>
      </c>
      <c r="Q105" s="58">
        <v>26261.428521360001</v>
      </c>
      <c r="R105" s="58">
        <v>38846.010958019993</v>
      </c>
      <c r="S105" s="58">
        <v>51122.046543089993</v>
      </c>
      <c r="T105" s="58">
        <v>45420.398998459998</v>
      </c>
      <c r="U105" s="58">
        <v>47736.907348180001</v>
      </c>
      <c r="V105" s="58">
        <v>52246.800084129995</v>
      </c>
      <c r="W105" s="58">
        <v>58706.825857999997</v>
      </c>
      <c r="X105" s="58">
        <v>59817.984019219999</v>
      </c>
      <c r="Y105" s="58">
        <v>71317.93919764999</v>
      </c>
      <c r="Z105" s="58">
        <v>79624.497231000001</v>
      </c>
      <c r="AA105" s="58">
        <v>84659.211911830003</v>
      </c>
    </row>
    <row r="106" spans="2:27" x14ac:dyDescent="0.2">
      <c r="B106" s="61" t="s">
        <v>198</v>
      </c>
      <c r="C106" s="58">
        <v>0</v>
      </c>
      <c r="D106" s="58">
        <v>0</v>
      </c>
      <c r="E106" s="58">
        <v>0</v>
      </c>
      <c r="F106" s="58">
        <v>0</v>
      </c>
      <c r="G106" s="58">
        <v>0</v>
      </c>
      <c r="H106" s="58">
        <v>0</v>
      </c>
      <c r="I106" s="58">
        <v>0</v>
      </c>
      <c r="J106" s="58">
        <v>0</v>
      </c>
      <c r="K106" s="58">
        <v>49037.325191999997</v>
      </c>
      <c r="L106" s="58">
        <v>57693.750821000001</v>
      </c>
      <c r="M106" s="58">
        <v>49056.040465999999</v>
      </c>
      <c r="N106" s="58">
        <v>51942.225745000003</v>
      </c>
      <c r="O106" s="58">
        <v>59600.449089769994</v>
      </c>
      <c r="P106" s="58">
        <v>56376.52106341</v>
      </c>
      <c r="Q106" s="58">
        <v>59834.205930410004</v>
      </c>
      <c r="R106" s="58">
        <v>57464.400325640003</v>
      </c>
      <c r="S106" s="58">
        <v>100281.15318518</v>
      </c>
      <c r="T106" s="58">
        <v>116556.22815832001</v>
      </c>
      <c r="U106" s="58">
        <v>120772.78970516</v>
      </c>
      <c r="V106" s="58">
        <v>127305.32609479</v>
      </c>
      <c r="W106" s="58">
        <v>120555.34547042</v>
      </c>
      <c r="X106" s="58">
        <v>134562.90635741001</v>
      </c>
      <c r="Y106" s="58">
        <v>163719.75995995998</v>
      </c>
      <c r="Z106" s="58">
        <v>206621.63817676</v>
      </c>
      <c r="AA106" s="58">
        <v>207909.50340828</v>
      </c>
    </row>
    <row r="107" spans="2:27" x14ac:dyDescent="0.2">
      <c r="B107" s="61" t="s">
        <v>199</v>
      </c>
      <c r="C107" s="58">
        <v>0</v>
      </c>
      <c r="D107" s="58">
        <v>0</v>
      </c>
      <c r="E107" s="58">
        <v>0</v>
      </c>
      <c r="F107" s="58">
        <v>0</v>
      </c>
      <c r="G107" s="58">
        <v>0</v>
      </c>
      <c r="H107" s="58">
        <v>0</v>
      </c>
      <c r="I107" s="58">
        <v>0</v>
      </c>
      <c r="J107" s="58">
        <v>0</v>
      </c>
      <c r="K107" s="58">
        <v>0</v>
      </c>
      <c r="L107" s="58">
        <v>0</v>
      </c>
      <c r="M107" s="58">
        <v>24801.440009000002</v>
      </c>
      <c r="N107" s="58">
        <v>0</v>
      </c>
      <c r="O107" s="58">
        <v>0</v>
      </c>
      <c r="P107" s="58">
        <v>0</v>
      </c>
      <c r="Q107" s="58">
        <v>0</v>
      </c>
      <c r="R107" s="58">
        <v>0</v>
      </c>
      <c r="S107" s="58">
        <v>0</v>
      </c>
      <c r="T107" s="58">
        <v>0</v>
      </c>
      <c r="U107" s="58">
        <v>0</v>
      </c>
      <c r="V107" s="58">
        <v>0</v>
      </c>
      <c r="W107" s="58">
        <v>0</v>
      </c>
      <c r="X107" s="58">
        <v>0</v>
      </c>
      <c r="Y107" s="58">
        <v>0</v>
      </c>
      <c r="Z107" s="58">
        <v>0</v>
      </c>
      <c r="AA107" s="58">
        <v>0</v>
      </c>
    </row>
    <row r="108" spans="2:27" x14ac:dyDescent="0.2">
      <c r="B108" s="61" t="s">
        <v>200</v>
      </c>
      <c r="C108" s="58">
        <v>0</v>
      </c>
      <c r="D108" s="58">
        <v>0</v>
      </c>
      <c r="E108" s="58">
        <v>0</v>
      </c>
      <c r="F108" s="58">
        <v>0</v>
      </c>
      <c r="G108" s="58">
        <v>0</v>
      </c>
      <c r="H108" s="58">
        <v>0</v>
      </c>
      <c r="I108" s="58">
        <v>0</v>
      </c>
      <c r="J108" s="58">
        <v>0</v>
      </c>
      <c r="K108" s="58">
        <v>0</v>
      </c>
      <c r="L108" s="58">
        <v>0</v>
      </c>
      <c r="M108" s="58">
        <v>0</v>
      </c>
      <c r="N108" s="58">
        <v>0</v>
      </c>
      <c r="O108" s="58">
        <v>0</v>
      </c>
      <c r="P108" s="58">
        <v>0</v>
      </c>
      <c r="Q108" s="58">
        <v>0</v>
      </c>
      <c r="R108" s="58">
        <v>0</v>
      </c>
      <c r="S108" s="58">
        <v>0</v>
      </c>
      <c r="T108" s="58">
        <v>0</v>
      </c>
      <c r="U108" s="58">
        <v>0</v>
      </c>
      <c r="V108" s="58">
        <v>0</v>
      </c>
      <c r="W108" s="58">
        <v>0</v>
      </c>
      <c r="X108" s="58">
        <v>0</v>
      </c>
      <c r="Y108" s="58">
        <v>0</v>
      </c>
      <c r="Z108" s="58">
        <v>0</v>
      </c>
      <c r="AA108" s="58">
        <v>0</v>
      </c>
    </row>
    <row r="109" spans="2:27" x14ac:dyDescent="0.2">
      <c r="B109" s="61" t="s">
        <v>201</v>
      </c>
      <c r="C109" s="58">
        <v>0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58">
        <v>0</v>
      </c>
      <c r="M109" s="58">
        <v>2019.399666</v>
      </c>
      <c r="N109" s="58">
        <v>2501.42520913</v>
      </c>
      <c r="O109" s="58">
        <v>3098.84516437</v>
      </c>
      <c r="P109" s="58">
        <v>3194.1979295599999</v>
      </c>
      <c r="Q109" s="58">
        <v>3212.1168618800002</v>
      </c>
      <c r="R109" s="58">
        <v>3447.3829063499998</v>
      </c>
      <c r="S109" s="58">
        <v>3612.92414065</v>
      </c>
      <c r="T109" s="58">
        <v>4183.6755848800003</v>
      </c>
      <c r="U109" s="58">
        <v>4488.73398851</v>
      </c>
      <c r="V109" s="58">
        <v>7580.4318970900003</v>
      </c>
      <c r="W109" s="58">
        <v>6308.0410868500003</v>
      </c>
      <c r="X109" s="58">
        <v>8304.4514999900002</v>
      </c>
      <c r="Y109" s="58">
        <v>8647.4451500800005</v>
      </c>
      <c r="Z109" s="58">
        <v>32082.164129880002</v>
      </c>
      <c r="AA109" s="58">
        <v>76757.535568520005</v>
      </c>
    </row>
    <row r="110" spans="2:27" x14ac:dyDescent="0.2">
      <c r="B110" s="61" t="s">
        <v>202</v>
      </c>
      <c r="C110" s="58">
        <v>0</v>
      </c>
      <c r="D110" s="58">
        <v>0</v>
      </c>
      <c r="E110" s="58">
        <v>0</v>
      </c>
      <c r="F110" s="58">
        <v>0</v>
      </c>
      <c r="G110" s="58">
        <v>0</v>
      </c>
      <c r="H110" s="58">
        <v>0</v>
      </c>
      <c r="I110" s="58">
        <v>0</v>
      </c>
      <c r="J110" s="58">
        <v>0</v>
      </c>
      <c r="K110" s="58">
        <v>0</v>
      </c>
      <c r="L110" s="58">
        <v>0</v>
      </c>
      <c r="M110" s="58">
        <v>0</v>
      </c>
      <c r="N110" s="58">
        <v>382.86282732999996</v>
      </c>
      <c r="O110" s="58">
        <v>104.82958060999999</v>
      </c>
      <c r="P110" s="58">
        <v>1566.5020810199999</v>
      </c>
      <c r="Q110" s="58">
        <v>75107.03566139999</v>
      </c>
      <c r="R110" s="58">
        <v>-1266.12657089</v>
      </c>
      <c r="S110" s="58">
        <v>177811.11795751</v>
      </c>
      <c r="T110" s="58">
        <v>186963.37048119001</v>
      </c>
      <c r="U110" s="58">
        <v>208657.70118682997</v>
      </c>
      <c r="V110" s="58">
        <v>261760.93477234</v>
      </c>
      <c r="W110" s="58">
        <v>168571.87457453</v>
      </c>
      <c r="X110" s="58">
        <v>114318.00617646001</v>
      </c>
      <c r="Y110" s="58">
        <v>296788.91642103001</v>
      </c>
      <c r="Z110" s="58">
        <v>563733.65132353001</v>
      </c>
      <c r="AA110" s="58">
        <v>638877.69526304002</v>
      </c>
    </row>
    <row r="111" spans="2:27" x14ac:dyDescent="0.2">
      <c r="B111" s="61" t="s">
        <v>203</v>
      </c>
      <c r="C111" s="58">
        <v>0</v>
      </c>
      <c r="D111" s="58">
        <v>0</v>
      </c>
      <c r="E111" s="58">
        <v>0</v>
      </c>
      <c r="F111" s="58">
        <v>0</v>
      </c>
      <c r="G111" s="58">
        <v>0</v>
      </c>
      <c r="H111" s="58">
        <v>0</v>
      </c>
      <c r="I111" s="58">
        <v>0</v>
      </c>
      <c r="J111" s="58">
        <v>0</v>
      </c>
      <c r="K111" s="58">
        <v>0</v>
      </c>
      <c r="L111" s="58">
        <v>0</v>
      </c>
      <c r="M111" s="58">
        <v>0</v>
      </c>
      <c r="N111" s="58">
        <v>238773.12315145001</v>
      </c>
      <c r="O111" s="58">
        <v>20204.176857999999</v>
      </c>
      <c r="P111" s="58">
        <v>0</v>
      </c>
      <c r="Q111" s="58">
        <v>0</v>
      </c>
      <c r="R111" s="58">
        <v>0</v>
      </c>
      <c r="S111" s="58">
        <v>0</v>
      </c>
      <c r="T111" s="58">
        <v>0</v>
      </c>
      <c r="U111" s="58">
        <v>0</v>
      </c>
      <c r="V111" s="58">
        <v>0</v>
      </c>
      <c r="W111" s="58">
        <v>0</v>
      </c>
      <c r="X111" s="58">
        <v>0</v>
      </c>
      <c r="Y111" s="58">
        <v>0</v>
      </c>
      <c r="Z111" s="58">
        <v>0</v>
      </c>
      <c r="AA111" s="58">
        <v>0</v>
      </c>
    </row>
    <row r="112" spans="2:27" x14ac:dyDescent="0.2">
      <c r="B112" s="61" t="s">
        <v>204</v>
      </c>
      <c r="C112" s="58">
        <v>0</v>
      </c>
      <c r="D112" s="58">
        <v>0</v>
      </c>
      <c r="E112" s="58">
        <v>0</v>
      </c>
      <c r="F112" s="58">
        <v>0</v>
      </c>
      <c r="G112" s="58">
        <v>0</v>
      </c>
      <c r="H112" s="58">
        <v>0</v>
      </c>
      <c r="I112" s="58">
        <v>0</v>
      </c>
      <c r="J112" s="58">
        <v>0</v>
      </c>
      <c r="K112" s="58">
        <v>0</v>
      </c>
      <c r="L112" s="58">
        <v>0</v>
      </c>
      <c r="M112" s="58">
        <v>0</v>
      </c>
      <c r="N112" s="58">
        <v>0</v>
      </c>
      <c r="O112" s="58">
        <v>0</v>
      </c>
      <c r="P112" s="58">
        <v>2938196.4273390002</v>
      </c>
      <c r="Q112" s="58">
        <v>12457683.3214722</v>
      </c>
      <c r="R112" s="58">
        <v>13933424.023352999</v>
      </c>
      <c r="S112" s="58">
        <v>14105715.830783</v>
      </c>
      <c r="T112" s="58">
        <v>4851204.0137733305</v>
      </c>
      <c r="U112" s="58">
        <v>137009.25425</v>
      </c>
      <c r="V112" s="58">
        <v>100434.44854300001</v>
      </c>
      <c r="W112" s="58">
        <v>42586.423734999997</v>
      </c>
      <c r="X112" s="58">
        <v>29877.002453000001</v>
      </c>
      <c r="Y112" s="58">
        <v>44137.441121000003</v>
      </c>
      <c r="Z112" s="58">
        <v>126778.64747</v>
      </c>
      <c r="AA112" s="58">
        <v>10372.51693</v>
      </c>
    </row>
    <row r="113" spans="2:27" x14ac:dyDescent="0.2">
      <c r="B113" s="61" t="s">
        <v>205</v>
      </c>
      <c r="C113" s="58">
        <v>0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58">
        <v>0</v>
      </c>
      <c r="M113" s="58">
        <v>0</v>
      </c>
      <c r="N113" s="58">
        <v>0</v>
      </c>
      <c r="O113" s="58">
        <v>0</v>
      </c>
      <c r="P113" s="58">
        <v>20894.190709119997</v>
      </c>
      <c r="Q113" s="58">
        <v>44754.283832779998</v>
      </c>
      <c r="R113" s="58">
        <v>32516.939090779997</v>
      </c>
      <c r="S113" s="58">
        <v>35359.554635400003</v>
      </c>
      <c r="T113" s="58">
        <v>36179.192461730003</v>
      </c>
      <c r="U113" s="58">
        <v>14104.289632280001</v>
      </c>
      <c r="V113" s="58">
        <v>42826.420204269998</v>
      </c>
      <c r="W113" s="58">
        <v>46527.150607639996</v>
      </c>
      <c r="X113" s="58">
        <v>51805.564705519995</v>
      </c>
      <c r="Y113" s="58">
        <v>58578.756998260003</v>
      </c>
      <c r="Z113" s="58">
        <v>70072.023556999993</v>
      </c>
      <c r="AA113" s="58">
        <v>76894.929145190006</v>
      </c>
    </row>
    <row r="114" spans="2:27" x14ac:dyDescent="0.2">
      <c r="B114" s="61" t="s">
        <v>206</v>
      </c>
      <c r="C114" s="58">
        <v>0</v>
      </c>
      <c r="D114" s="58">
        <v>0</v>
      </c>
      <c r="E114" s="58">
        <v>0</v>
      </c>
      <c r="F114" s="58">
        <v>0</v>
      </c>
      <c r="G114" s="58">
        <v>0</v>
      </c>
      <c r="H114" s="58">
        <v>0</v>
      </c>
      <c r="I114" s="58">
        <v>0</v>
      </c>
      <c r="J114" s="58">
        <v>0</v>
      </c>
      <c r="K114" s="58">
        <v>0</v>
      </c>
      <c r="L114" s="58">
        <v>0</v>
      </c>
      <c r="M114" s="58">
        <v>0</v>
      </c>
      <c r="N114" s="58">
        <v>0</v>
      </c>
      <c r="O114" s="58">
        <v>0</v>
      </c>
      <c r="P114" s="58">
        <v>2965.3312101900001</v>
      </c>
      <c r="Q114" s="58">
        <v>1626.1559712799999</v>
      </c>
      <c r="R114" s="58">
        <v>1465.1705270099999</v>
      </c>
      <c r="S114" s="58">
        <v>1894.5052519999999</v>
      </c>
      <c r="T114" s="58">
        <v>1672.4952311400002</v>
      </c>
      <c r="U114" s="58">
        <v>1809.5375208</v>
      </c>
      <c r="V114" s="58">
        <v>2088.8787982200001</v>
      </c>
      <c r="W114" s="58">
        <v>1939.18633282</v>
      </c>
      <c r="X114" s="58">
        <v>1684.1673351099998</v>
      </c>
      <c r="Y114" s="58">
        <v>2121.7563890599999</v>
      </c>
      <c r="Z114" s="58">
        <v>2333.14001134</v>
      </c>
      <c r="AA114" s="58">
        <v>2612.2666989299996</v>
      </c>
    </row>
    <row r="115" spans="2:27" x14ac:dyDescent="0.2">
      <c r="B115" s="61" t="s">
        <v>207</v>
      </c>
      <c r="C115" s="58">
        <v>0</v>
      </c>
      <c r="D115" s="58">
        <v>0</v>
      </c>
      <c r="E115" s="58">
        <v>0</v>
      </c>
      <c r="F115" s="58">
        <v>0</v>
      </c>
      <c r="G115" s="58">
        <v>0</v>
      </c>
      <c r="H115" s="58">
        <v>0</v>
      </c>
      <c r="I115" s="58">
        <v>0</v>
      </c>
      <c r="J115" s="58">
        <v>0</v>
      </c>
      <c r="K115" s="58">
        <v>0</v>
      </c>
      <c r="L115" s="58">
        <v>0</v>
      </c>
      <c r="M115" s="58">
        <v>0</v>
      </c>
      <c r="N115" s="58">
        <v>0</v>
      </c>
      <c r="O115" s="58">
        <v>0</v>
      </c>
      <c r="P115" s="58">
        <v>0</v>
      </c>
      <c r="Q115" s="58">
        <v>0</v>
      </c>
      <c r="R115" s="58">
        <v>21.3</v>
      </c>
      <c r="S115" s="58">
        <v>1809.3364039999999</v>
      </c>
      <c r="T115" s="58">
        <v>61716.470092339994</v>
      </c>
      <c r="U115" s="58">
        <v>0</v>
      </c>
      <c r="V115" s="58">
        <v>0</v>
      </c>
      <c r="W115" s="58">
        <v>0</v>
      </c>
      <c r="X115" s="58">
        <v>0</v>
      </c>
      <c r="Y115" s="58">
        <v>0</v>
      </c>
      <c r="Z115" s="58">
        <v>0</v>
      </c>
      <c r="AA115" s="58">
        <v>0</v>
      </c>
    </row>
    <row r="116" spans="2:27" x14ac:dyDescent="0.2">
      <c r="B116" s="61" t="s">
        <v>208</v>
      </c>
      <c r="C116" s="58">
        <v>0</v>
      </c>
      <c r="D116" s="58">
        <v>0</v>
      </c>
      <c r="E116" s="58">
        <v>0</v>
      </c>
      <c r="F116" s="58">
        <v>0</v>
      </c>
      <c r="G116" s="58">
        <v>0</v>
      </c>
      <c r="H116" s="58">
        <v>0</v>
      </c>
      <c r="I116" s="58">
        <v>0</v>
      </c>
      <c r="J116" s="58">
        <v>0</v>
      </c>
      <c r="K116" s="58">
        <v>0</v>
      </c>
      <c r="L116" s="58">
        <v>0</v>
      </c>
      <c r="M116" s="58">
        <v>0</v>
      </c>
      <c r="N116" s="58">
        <v>0</v>
      </c>
      <c r="O116" s="58">
        <v>0</v>
      </c>
      <c r="P116" s="58">
        <v>0</v>
      </c>
      <c r="Q116" s="58">
        <v>0</v>
      </c>
      <c r="R116" s="58">
        <v>0</v>
      </c>
      <c r="S116" s="58">
        <v>0</v>
      </c>
      <c r="T116" s="58">
        <v>0</v>
      </c>
      <c r="U116" s="58">
        <v>0</v>
      </c>
      <c r="V116" s="58">
        <v>0</v>
      </c>
      <c r="W116" s="58">
        <v>0</v>
      </c>
      <c r="X116" s="58">
        <v>0</v>
      </c>
      <c r="Y116" s="58">
        <v>0</v>
      </c>
      <c r="Z116" s="58">
        <v>0</v>
      </c>
      <c r="AA116" s="58">
        <v>0</v>
      </c>
    </row>
    <row r="117" spans="2:27" x14ac:dyDescent="0.2">
      <c r="B117" s="61" t="s">
        <v>209</v>
      </c>
      <c r="C117" s="58">
        <v>0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58">
        <v>0</v>
      </c>
      <c r="M117" s="58">
        <v>0</v>
      </c>
      <c r="N117" s="58">
        <v>0</v>
      </c>
      <c r="O117" s="58">
        <v>0</v>
      </c>
      <c r="P117" s="58">
        <v>0</v>
      </c>
      <c r="Q117" s="58">
        <v>0</v>
      </c>
      <c r="R117" s="58">
        <v>455667.28942276002</v>
      </c>
      <c r="S117" s="58">
        <v>708552.87731554999</v>
      </c>
      <c r="T117" s="58">
        <v>779545.69132546999</v>
      </c>
      <c r="U117" s="58">
        <v>804647.85024068004</v>
      </c>
      <c r="V117" s="58">
        <v>827075.67944163003</v>
      </c>
      <c r="W117" s="58">
        <v>840324.37769108999</v>
      </c>
      <c r="X117" s="58">
        <v>841813.52299571992</v>
      </c>
      <c r="Y117" s="58">
        <v>861343.82910570991</v>
      </c>
      <c r="Z117" s="58">
        <v>141663.57621244001</v>
      </c>
      <c r="AA117" s="58">
        <v>1054778.8076905201</v>
      </c>
    </row>
    <row r="118" spans="2:27" x14ac:dyDescent="0.2">
      <c r="B118" s="61" t="s">
        <v>210</v>
      </c>
      <c r="C118" s="58">
        <v>0</v>
      </c>
      <c r="D118" s="58">
        <v>0</v>
      </c>
      <c r="E118" s="58">
        <v>0</v>
      </c>
      <c r="F118" s="58">
        <v>0</v>
      </c>
      <c r="G118" s="58">
        <v>0</v>
      </c>
      <c r="H118" s="58">
        <v>0</v>
      </c>
      <c r="I118" s="58">
        <v>0</v>
      </c>
      <c r="J118" s="58">
        <v>0</v>
      </c>
      <c r="K118" s="58">
        <v>0</v>
      </c>
      <c r="L118" s="58">
        <v>0</v>
      </c>
      <c r="M118" s="58">
        <v>0</v>
      </c>
      <c r="N118" s="58">
        <v>0</v>
      </c>
      <c r="O118" s="58">
        <v>0</v>
      </c>
      <c r="P118" s="58">
        <v>0</v>
      </c>
      <c r="Q118" s="58">
        <v>5876.7097021899999</v>
      </c>
      <c r="R118" s="58">
        <v>45954.042042220004</v>
      </c>
      <c r="S118" s="58">
        <v>70413.489118080004</v>
      </c>
      <c r="T118" s="58">
        <v>93666.876669060002</v>
      </c>
      <c r="U118" s="58">
        <v>87466.551644749998</v>
      </c>
      <c r="V118" s="58">
        <v>107703.86976303</v>
      </c>
      <c r="W118" s="58">
        <v>98219.685930690001</v>
      </c>
      <c r="X118" s="58">
        <v>96658.641158769999</v>
      </c>
      <c r="Y118" s="58">
        <v>156919.51725412</v>
      </c>
      <c r="Z118" s="58">
        <v>241238.91150700001</v>
      </c>
      <c r="AA118" s="58">
        <v>259419.91530167</v>
      </c>
    </row>
    <row r="119" spans="2:27" x14ac:dyDescent="0.2">
      <c r="B119" s="61" t="s">
        <v>211</v>
      </c>
      <c r="C119" s="58">
        <v>0</v>
      </c>
      <c r="D119" s="58">
        <v>0</v>
      </c>
      <c r="E119" s="58">
        <v>0</v>
      </c>
      <c r="F119" s="58">
        <v>0</v>
      </c>
      <c r="G119" s="58">
        <v>0</v>
      </c>
      <c r="H119" s="58">
        <v>0</v>
      </c>
      <c r="I119" s="58">
        <v>0</v>
      </c>
      <c r="J119" s="58">
        <v>0</v>
      </c>
      <c r="K119" s="58">
        <v>0</v>
      </c>
      <c r="L119" s="58">
        <v>0</v>
      </c>
      <c r="M119" s="58">
        <v>0</v>
      </c>
      <c r="N119" s="58">
        <v>0</v>
      </c>
      <c r="O119" s="58">
        <v>0</v>
      </c>
      <c r="P119" s="58">
        <v>0</v>
      </c>
      <c r="Q119" s="58">
        <v>0</v>
      </c>
      <c r="R119" s="58">
        <v>0</v>
      </c>
      <c r="S119" s="58">
        <v>0</v>
      </c>
      <c r="T119" s="58">
        <v>0</v>
      </c>
      <c r="U119" s="58">
        <v>26402.300085999999</v>
      </c>
      <c r="V119" s="58">
        <v>62132.009840999999</v>
      </c>
      <c r="W119" s="58">
        <v>29386.748106999999</v>
      </c>
      <c r="X119" s="58">
        <v>30394.857581</v>
      </c>
      <c r="Y119" s="58">
        <v>39558.622113999998</v>
      </c>
      <c r="Z119" s="58">
        <v>51115.910433999998</v>
      </c>
      <c r="AA119" s="58">
        <v>50572.278756</v>
      </c>
    </row>
    <row r="120" spans="2:27" x14ac:dyDescent="0.2">
      <c r="B120" s="61" t="s">
        <v>212</v>
      </c>
      <c r="C120" s="58">
        <v>0</v>
      </c>
      <c r="D120" s="58">
        <v>0</v>
      </c>
      <c r="E120" s="58">
        <v>0</v>
      </c>
      <c r="F120" s="58">
        <v>0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  <c r="O120" s="58">
        <v>0</v>
      </c>
      <c r="P120" s="58">
        <v>0</v>
      </c>
      <c r="Q120" s="58">
        <v>0</v>
      </c>
      <c r="R120" s="58">
        <v>0</v>
      </c>
      <c r="S120" s="58">
        <v>25.426500000000001</v>
      </c>
      <c r="T120" s="58">
        <v>24.351944</v>
      </c>
      <c r="U120" s="58">
        <v>6.1524999999999999</v>
      </c>
      <c r="V120" s="58">
        <v>0</v>
      </c>
      <c r="W120" s="58">
        <v>0</v>
      </c>
      <c r="X120" s="58">
        <v>0</v>
      </c>
      <c r="Y120" s="58">
        <v>0</v>
      </c>
      <c r="Z120" s="58">
        <v>0</v>
      </c>
      <c r="AA120" s="58">
        <v>0</v>
      </c>
    </row>
    <row r="121" spans="2:27" x14ac:dyDescent="0.2">
      <c r="B121" s="61" t="s">
        <v>213</v>
      </c>
      <c r="C121" s="58">
        <v>0</v>
      </c>
      <c r="D121" s="58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58">
        <v>0</v>
      </c>
      <c r="M121" s="58">
        <v>0</v>
      </c>
      <c r="N121" s="58">
        <v>0</v>
      </c>
      <c r="O121" s="58">
        <v>0</v>
      </c>
      <c r="P121" s="58">
        <v>0</v>
      </c>
      <c r="Q121" s="58">
        <v>0</v>
      </c>
      <c r="R121" s="58">
        <v>0</v>
      </c>
      <c r="S121" s="58">
        <v>0</v>
      </c>
      <c r="T121" s="58">
        <v>0</v>
      </c>
      <c r="U121" s="58">
        <v>0</v>
      </c>
      <c r="V121" s="58">
        <v>0</v>
      </c>
      <c r="W121" s="58">
        <v>0</v>
      </c>
      <c r="X121" s="58">
        <v>0</v>
      </c>
      <c r="Y121" s="58">
        <v>0</v>
      </c>
      <c r="Z121" s="58">
        <v>0</v>
      </c>
      <c r="AA121" s="58">
        <v>0</v>
      </c>
    </row>
    <row r="122" spans="2:27" x14ac:dyDescent="0.2">
      <c r="B122" s="61" t="s">
        <v>214</v>
      </c>
      <c r="C122" s="58">
        <v>0</v>
      </c>
      <c r="D122" s="58">
        <v>0</v>
      </c>
      <c r="E122" s="58">
        <v>0</v>
      </c>
      <c r="F122" s="58">
        <v>0</v>
      </c>
      <c r="G122" s="58">
        <v>0</v>
      </c>
      <c r="H122" s="58">
        <v>0</v>
      </c>
      <c r="I122" s="58">
        <v>0</v>
      </c>
      <c r="J122" s="58">
        <v>0</v>
      </c>
      <c r="K122" s="58">
        <v>0</v>
      </c>
      <c r="L122" s="58">
        <v>0</v>
      </c>
      <c r="M122" s="58">
        <v>0</v>
      </c>
      <c r="N122" s="58">
        <v>0</v>
      </c>
      <c r="O122" s="58">
        <v>0</v>
      </c>
      <c r="P122" s="58">
        <v>0</v>
      </c>
      <c r="Q122" s="58">
        <v>0</v>
      </c>
      <c r="R122" s="58">
        <v>0</v>
      </c>
      <c r="S122" s="58">
        <v>0</v>
      </c>
      <c r="T122" s="58">
        <v>0</v>
      </c>
      <c r="U122" s="58">
        <v>0</v>
      </c>
      <c r="V122" s="58">
        <v>0</v>
      </c>
      <c r="W122" s="58">
        <v>0</v>
      </c>
      <c r="X122" s="58">
        <v>0</v>
      </c>
      <c r="Y122" s="58">
        <v>0</v>
      </c>
      <c r="Z122" s="58">
        <v>11353.799494569999</v>
      </c>
      <c r="AA122" s="58">
        <v>7925.1785884499996</v>
      </c>
    </row>
    <row r="123" spans="2:27" x14ac:dyDescent="0.2">
      <c r="B123" s="61" t="s">
        <v>215</v>
      </c>
      <c r="C123" s="58">
        <v>0</v>
      </c>
      <c r="D123" s="58">
        <v>0</v>
      </c>
      <c r="E123" s="58">
        <v>0</v>
      </c>
      <c r="F123" s="58">
        <v>0</v>
      </c>
      <c r="G123" s="58">
        <v>0</v>
      </c>
      <c r="H123" s="58">
        <v>0</v>
      </c>
      <c r="I123" s="58">
        <v>0</v>
      </c>
      <c r="J123" s="58">
        <v>0</v>
      </c>
      <c r="K123" s="58">
        <v>0</v>
      </c>
      <c r="L123" s="58">
        <v>0</v>
      </c>
      <c r="M123" s="58">
        <v>0</v>
      </c>
      <c r="N123" s="58">
        <v>0</v>
      </c>
      <c r="O123" s="58">
        <v>0</v>
      </c>
      <c r="P123" s="58">
        <v>0</v>
      </c>
      <c r="Q123" s="58">
        <v>0</v>
      </c>
      <c r="R123" s="58">
        <v>0</v>
      </c>
      <c r="S123" s="58">
        <v>0</v>
      </c>
      <c r="T123" s="58">
        <v>0</v>
      </c>
      <c r="U123" s="58">
        <v>0</v>
      </c>
      <c r="V123" s="58">
        <v>0</v>
      </c>
      <c r="W123" s="58">
        <v>23605261.809370499</v>
      </c>
      <c r="X123" s="58">
        <v>28805752.067126397</v>
      </c>
      <c r="Y123" s="58">
        <v>347285.68035232002</v>
      </c>
      <c r="Z123" s="58">
        <v>338793.08259932999</v>
      </c>
      <c r="AA123" s="58">
        <v>25064.997868999999</v>
      </c>
    </row>
    <row r="124" spans="2:27" x14ac:dyDescent="0.2">
      <c r="B124" s="61" t="s">
        <v>216</v>
      </c>
      <c r="C124" s="58">
        <v>0</v>
      </c>
      <c r="D124" s="58">
        <v>0</v>
      </c>
      <c r="E124" s="58">
        <v>0</v>
      </c>
      <c r="F124" s="58">
        <v>0</v>
      </c>
      <c r="G124" s="58">
        <v>0</v>
      </c>
      <c r="H124" s="58">
        <v>0</v>
      </c>
      <c r="I124" s="58">
        <v>0</v>
      </c>
      <c r="J124" s="58">
        <v>0</v>
      </c>
      <c r="K124" s="58">
        <v>0</v>
      </c>
      <c r="L124" s="58">
        <v>0</v>
      </c>
      <c r="M124" s="58">
        <v>0</v>
      </c>
      <c r="N124" s="58">
        <v>0</v>
      </c>
      <c r="O124" s="58">
        <v>0</v>
      </c>
      <c r="P124" s="58">
        <v>0</v>
      </c>
      <c r="Q124" s="58">
        <v>0</v>
      </c>
      <c r="R124" s="58">
        <v>0</v>
      </c>
      <c r="S124" s="58">
        <v>0</v>
      </c>
      <c r="T124" s="58">
        <v>0</v>
      </c>
      <c r="U124" s="58">
        <v>0</v>
      </c>
      <c r="V124" s="58">
        <v>0</v>
      </c>
      <c r="W124" s="58">
        <v>0</v>
      </c>
      <c r="X124" s="58">
        <v>0</v>
      </c>
      <c r="Y124" s="58">
        <v>0</v>
      </c>
      <c r="Z124" s="58">
        <v>0</v>
      </c>
      <c r="AA124" s="58">
        <v>0</v>
      </c>
    </row>
    <row r="125" spans="2:27" x14ac:dyDescent="0.2">
      <c r="B125" s="61" t="s">
        <v>217</v>
      </c>
      <c r="C125" s="58">
        <v>0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58">
        <v>0</v>
      </c>
      <c r="M125" s="58">
        <v>0</v>
      </c>
      <c r="N125" s="58">
        <v>0</v>
      </c>
      <c r="O125" s="58">
        <v>0</v>
      </c>
      <c r="P125" s="58">
        <v>0</v>
      </c>
      <c r="Q125" s="58">
        <v>0</v>
      </c>
      <c r="R125" s="58">
        <v>0</v>
      </c>
      <c r="S125" s="58">
        <v>0</v>
      </c>
      <c r="T125" s="58">
        <v>0</v>
      </c>
      <c r="U125" s="58">
        <v>0</v>
      </c>
      <c r="V125" s="58">
        <v>0</v>
      </c>
      <c r="W125" s="58">
        <v>0</v>
      </c>
      <c r="X125" s="58">
        <v>0</v>
      </c>
      <c r="Y125" s="58">
        <v>2.1</v>
      </c>
      <c r="Z125" s="58">
        <v>10.487762999999999</v>
      </c>
      <c r="AA125" s="58">
        <v>79.029353999999998</v>
      </c>
    </row>
    <row r="126" spans="2:27" x14ac:dyDescent="0.2">
      <c r="B126" s="61" t="s">
        <v>218</v>
      </c>
      <c r="C126" s="58">
        <v>0</v>
      </c>
      <c r="D126" s="58">
        <v>0</v>
      </c>
      <c r="E126" s="58">
        <v>0</v>
      </c>
      <c r="F126" s="58">
        <v>0</v>
      </c>
      <c r="G126" s="58">
        <v>0</v>
      </c>
      <c r="H126" s="58">
        <v>0</v>
      </c>
      <c r="I126" s="58">
        <v>0</v>
      </c>
      <c r="J126" s="58">
        <v>0</v>
      </c>
      <c r="K126" s="58">
        <v>0</v>
      </c>
      <c r="L126" s="58">
        <v>0</v>
      </c>
      <c r="M126" s="58">
        <v>0</v>
      </c>
      <c r="N126" s="58">
        <v>0</v>
      </c>
      <c r="O126" s="58">
        <v>0</v>
      </c>
      <c r="P126" s="58">
        <v>0</v>
      </c>
      <c r="Q126" s="58">
        <v>0</v>
      </c>
      <c r="R126" s="58">
        <v>0</v>
      </c>
      <c r="S126" s="58">
        <v>0</v>
      </c>
      <c r="T126" s="58">
        <v>0</v>
      </c>
      <c r="U126" s="58">
        <v>0</v>
      </c>
      <c r="V126" s="58">
        <v>0</v>
      </c>
      <c r="W126" s="58">
        <v>0</v>
      </c>
      <c r="X126" s="58">
        <v>0</v>
      </c>
      <c r="Y126" s="58">
        <v>0</v>
      </c>
      <c r="Z126" s="58">
        <v>635.45478364999997</v>
      </c>
      <c r="AA126" s="58">
        <v>279.80365673</v>
      </c>
    </row>
    <row r="127" spans="2:27" s="52" customFormat="1" x14ac:dyDescent="0.2">
      <c r="B127" s="91" t="s">
        <v>219</v>
      </c>
      <c r="C127" s="92">
        <v>3405374.8749759998</v>
      </c>
      <c r="D127" s="92">
        <v>4327639.9130020002</v>
      </c>
      <c r="E127" s="92">
        <v>5980913.8800640004</v>
      </c>
      <c r="F127" s="92">
        <v>5165318.6621519998</v>
      </c>
      <c r="G127" s="92">
        <v>7769313.5030709999</v>
      </c>
      <c r="H127" s="92">
        <v>8231486.7648670003</v>
      </c>
      <c r="I127" s="92">
        <v>7386023.5205279998</v>
      </c>
      <c r="J127" s="92">
        <v>8264709.6863940004</v>
      </c>
      <c r="K127" s="92">
        <v>9711629.0402320009</v>
      </c>
      <c r="L127" s="92">
        <v>11403142.433323</v>
      </c>
      <c r="M127" s="92">
        <v>12342658.568275001</v>
      </c>
      <c r="N127" s="92">
        <v>8457014.0345836598</v>
      </c>
      <c r="O127" s="92">
        <v>13103383.651409352</v>
      </c>
      <c r="P127" s="92">
        <v>13908709.58680144</v>
      </c>
      <c r="Q127" s="92">
        <v>12725789.364851411</v>
      </c>
      <c r="R127" s="92">
        <v>13509776.172696892</v>
      </c>
      <c r="S127" s="92">
        <v>14792183.03505617</v>
      </c>
      <c r="T127" s="92">
        <v>16067031.58093361</v>
      </c>
      <c r="U127" s="92">
        <v>15521927.702867348</v>
      </c>
      <c r="V127" s="92">
        <v>16634974.51216016</v>
      </c>
      <c r="W127" s="92">
        <v>15651921.704038346</v>
      </c>
      <c r="X127" s="92">
        <f>+X128+X147+X161+X174</f>
        <v>19205352.766765218</v>
      </c>
      <c r="Y127" s="92">
        <v>23771810.457695533</v>
      </c>
      <c r="Z127" s="92">
        <f>+Z128+Z147+Z161+Z174</f>
        <v>25060662.750300247</v>
      </c>
      <c r="AA127" s="92">
        <v>29832731.939892326</v>
      </c>
    </row>
    <row r="128" spans="2:27" s="52" customFormat="1" x14ac:dyDescent="0.2">
      <c r="B128" s="90" t="s">
        <v>220</v>
      </c>
      <c r="C128" s="66">
        <v>1927480.8362370001</v>
      </c>
      <c r="D128" s="66">
        <v>2236105.7489990001</v>
      </c>
      <c r="E128" s="66">
        <v>4010312.2545520002</v>
      </c>
      <c r="F128" s="66">
        <v>2783490.8806989999</v>
      </c>
      <c r="G128" s="66">
        <v>5092010.7560489997</v>
      </c>
      <c r="H128" s="66">
        <v>5573110.8941179998</v>
      </c>
      <c r="I128" s="66">
        <v>3746742.9155370002</v>
      </c>
      <c r="J128" s="66">
        <v>3724552.9338400001</v>
      </c>
      <c r="K128" s="66">
        <v>4967447.6986079998</v>
      </c>
      <c r="L128" s="66">
        <v>5298764.3411210002</v>
      </c>
      <c r="M128" s="66">
        <v>5026042.9264949998</v>
      </c>
      <c r="N128" s="66">
        <v>4082808.3372577098</v>
      </c>
      <c r="O128" s="66">
        <v>5882721.7623653812</v>
      </c>
      <c r="P128" s="66">
        <v>7489751.3211080106</v>
      </c>
      <c r="Q128" s="66">
        <v>7019177.8034912003</v>
      </c>
      <c r="R128" s="66">
        <v>7472961.3605762394</v>
      </c>
      <c r="S128" s="66">
        <v>7891926.5913629401</v>
      </c>
      <c r="T128" s="66">
        <v>7942605.414874549</v>
      </c>
      <c r="U128" s="66">
        <v>8829570.1464827899</v>
      </c>
      <c r="V128" s="66">
        <v>9602431.3341580797</v>
      </c>
      <c r="W128" s="66">
        <v>8441578.2297943607</v>
      </c>
      <c r="X128" s="66">
        <v>10666392.488893609</v>
      </c>
      <c r="Y128" s="66">
        <v>14954688.280736629</v>
      </c>
      <c r="Z128" s="66">
        <f>+Z129+Z132</f>
        <v>14013017.22856839</v>
      </c>
      <c r="AA128" s="66">
        <v>15668843.602136191</v>
      </c>
    </row>
    <row r="129" spans="2:27" s="52" customFormat="1" x14ac:dyDescent="0.2">
      <c r="B129" s="54" t="s">
        <v>221</v>
      </c>
      <c r="C129" s="55">
        <v>59074.144373000003</v>
      </c>
      <c r="D129" s="55">
        <v>61860.090862999998</v>
      </c>
      <c r="E129" s="55">
        <v>79450.069231999994</v>
      </c>
      <c r="F129" s="55">
        <v>70930.936134999996</v>
      </c>
      <c r="G129" s="55">
        <v>95856.941497000007</v>
      </c>
      <c r="H129" s="55">
        <v>101941.748513</v>
      </c>
      <c r="I129" s="55">
        <v>114259.163548</v>
      </c>
      <c r="J129" s="55">
        <v>153255.943053</v>
      </c>
      <c r="K129" s="55">
        <v>156576.82203000001</v>
      </c>
      <c r="L129" s="55">
        <v>142812.94346899999</v>
      </c>
      <c r="M129" s="55">
        <v>202848.72493500001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  <c r="X129" s="55">
        <v>0</v>
      </c>
      <c r="Y129" s="55">
        <v>0</v>
      </c>
      <c r="Z129" s="55">
        <v>0</v>
      </c>
      <c r="AA129" s="55">
        <v>0</v>
      </c>
    </row>
    <row r="130" spans="2:27" x14ac:dyDescent="0.2">
      <c r="B130" s="60" t="s">
        <v>222</v>
      </c>
      <c r="C130" s="58">
        <v>7311.1209429999999</v>
      </c>
      <c r="D130" s="58">
        <v>12987.105358000001</v>
      </c>
      <c r="E130" s="58">
        <v>8800.9293240000006</v>
      </c>
      <c r="F130" s="58">
        <v>12652.013949</v>
      </c>
      <c r="G130" s="58">
        <v>16401.01943</v>
      </c>
      <c r="H130" s="58">
        <v>19538.513109</v>
      </c>
      <c r="I130" s="58">
        <v>15932.365131</v>
      </c>
      <c r="J130" s="58">
        <v>21004.38132</v>
      </c>
      <c r="K130" s="58">
        <v>16346.088540000001</v>
      </c>
      <c r="L130" s="58">
        <v>7696.2198259999996</v>
      </c>
      <c r="M130" s="58">
        <v>0</v>
      </c>
      <c r="N130" s="58">
        <v>0</v>
      </c>
      <c r="O130" s="58">
        <v>0</v>
      </c>
      <c r="P130" s="58">
        <v>0</v>
      </c>
      <c r="Q130" s="58">
        <v>0</v>
      </c>
      <c r="R130" s="58">
        <v>0</v>
      </c>
      <c r="S130" s="58">
        <v>0</v>
      </c>
      <c r="T130" s="58">
        <v>0</v>
      </c>
      <c r="U130" s="58">
        <v>0</v>
      </c>
      <c r="V130" s="58">
        <v>0</v>
      </c>
      <c r="W130" s="58">
        <v>0</v>
      </c>
      <c r="X130" s="58">
        <v>0</v>
      </c>
      <c r="Y130" s="58">
        <v>0</v>
      </c>
      <c r="Z130" s="58">
        <v>0</v>
      </c>
      <c r="AA130" s="58">
        <v>0</v>
      </c>
    </row>
    <row r="131" spans="2:27" x14ac:dyDescent="0.2">
      <c r="B131" s="60" t="s">
        <v>223</v>
      </c>
      <c r="C131" s="58">
        <v>51763.023430000001</v>
      </c>
      <c r="D131" s="58">
        <v>48872.985504999997</v>
      </c>
      <c r="E131" s="58">
        <v>70649.139907999997</v>
      </c>
      <c r="F131" s="58">
        <v>58278.922186000003</v>
      </c>
      <c r="G131" s="58">
        <v>79455.922067000007</v>
      </c>
      <c r="H131" s="58">
        <v>82403.235404000006</v>
      </c>
      <c r="I131" s="58">
        <v>98326.798416999998</v>
      </c>
      <c r="J131" s="58">
        <v>132251.56173300001</v>
      </c>
      <c r="K131" s="58">
        <v>140230.73349000001</v>
      </c>
      <c r="L131" s="58">
        <v>135116.723643</v>
      </c>
      <c r="M131" s="58">
        <v>202848.72493500001</v>
      </c>
      <c r="N131" s="58">
        <v>0</v>
      </c>
      <c r="O131" s="58">
        <v>0</v>
      </c>
      <c r="P131" s="58">
        <v>0</v>
      </c>
      <c r="Q131" s="58">
        <v>0</v>
      </c>
      <c r="R131" s="58">
        <v>0</v>
      </c>
      <c r="S131" s="58">
        <v>0</v>
      </c>
      <c r="T131" s="58">
        <v>0</v>
      </c>
      <c r="U131" s="58">
        <v>0</v>
      </c>
      <c r="V131" s="58">
        <v>0</v>
      </c>
      <c r="W131" s="58">
        <v>0</v>
      </c>
      <c r="X131" s="58">
        <v>0</v>
      </c>
      <c r="Y131" s="58">
        <v>0</v>
      </c>
      <c r="Z131" s="58">
        <v>0</v>
      </c>
      <c r="AA131" s="58">
        <v>0</v>
      </c>
    </row>
    <row r="132" spans="2:27" s="52" customFormat="1" x14ac:dyDescent="0.2">
      <c r="B132" s="54" t="s">
        <v>224</v>
      </c>
      <c r="C132" s="55">
        <v>1867086.6644860001</v>
      </c>
      <c r="D132" s="55">
        <v>2142202.5791440001</v>
      </c>
      <c r="E132" s="55">
        <v>3898732.4301999998</v>
      </c>
      <c r="F132" s="55">
        <v>2681856.3077159999</v>
      </c>
      <c r="G132" s="55">
        <v>4964615.3040730003</v>
      </c>
      <c r="H132" s="55">
        <v>5438025.4787440002</v>
      </c>
      <c r="I132" s="55">
        <v>3597935.4458969999</v>
      </c>
      <c r="J132" s="55">
        <v>3531792.8242219999</v>
      </c>
      <c r="K132" s="55">
        <v>4768180.4351909999</v>
      </c>
      <c r="L132" s="55">
        <v>5106885.7933369996</v>
      </c>
      <c r="M132" s="55">
        <v>4765592.7552840002</v>
      </c>
      <c r="N132" s="55">
        <v>4022517.0567587102</v>
      </c>
      <c r="O132" s="55">
        <v>5817071.111285381</v>
      </c>
      <c r="P132" s="55">
        <v>7420024.2670645108</v>
      </c>
      <c r="Q132" s="55">
        <v>6946612.4433952002</v>
      </c>
      <c r="R132" s="55">
        <v>7396041.699436239</v>
      </c>
      <c r="S132" s="55">
        <v>7812896.9809976406</v>
      </c>
      <c r="T132" s="55">
        <v>7854511.237906009</v>
      </c>
      <c r="U132" s="55">
        <v>8736575.7698567901</v>
      </c>
      <c r="V132" s="55">
        <v>9602431.3341580797</v>
      </c>
      <c r="W132" s="55">
        <v>8441578.2297943607</v>
      </c>
      <c r="X132" s="55">
        <v>10666392.488893609</v>
      </c>
      <c r="Y132" s="55">
        <v>14954688.280736629</v>
      </c>
      <c r="Z132" s="55">
        <f>SUM(Z133:Z143)</f>
        <v>14013017.22856839</v>
      </c>
      <c r="AA132" s="55">
        <v>15668843.602136191</v>
      </c>
    </row>
    <row r="133" spans="2:27" x14ac:dyDescent="0.2">
      <c r="B133" s="60" t="s">
        <v>225</v>
      </c>
      <c r="C133" s="58">
        <v>267403.37705200003</v>
      </c>
      <c r="D133" s="58">
        <v>339218.00540700002</v>
      </c>
      <c r="E133" s="58">
        <v>423385.97494400002</v>
      </c>
      <c r="F133" s="58">
        <v>557292.28598799999</v>
      </c>
      <c r="G133" s="58">
        <v>356070.26299800002</v>
      </c>
      <c r="H133" s="58">
        <v>506519.38940099999</v>
      </c>
      <c r="I133" s="58">
        <v>545725.99499100004</v>
      </c>
      <c r="J133" s="58">
        <v>513976.64693699998</v>
      </c>
      <c r="K133" s="58">
        <v>601382.97695100005</v>
      </c>
      <c r="L133" s="58">
        <v>753312.410806</v>
      </c>
      <c r="M133" s="58">
        <v>803358.69588300004</v>
      </c>
      <c r="N133" s="58">
        <v>556558.61280293996</v>
      </c>
      <c r="O133" s="58">
        <v>704526.51028177002</v>
      </c>
      <c r="P133" s="58">
        <v>893260.86970239005</v>
      </c>
      <c r="Q133" s="58">
        <v>773346.79394999996</v>
      </c>
      <c r="R133" s="58">
        <v>748196.34490548994</v>
      </c>
      <c r="S133" s="58">
        <v>538805.56115772994</v>
      </c>
      <c r="T133" s="58">
        <v>671480.75190420996</v>
      </c>
      <c r="U133" s="58">
        <v>638972.48644645</v>
      </c>
      <c r="V133" s="58">
        <v>0</v>
      </c>
      <c r="W133" s="58">
        <v>0</v>
      </c>
      <c r="X133" s="58">
        <v>0</v>
      </c>
      <c r="Y133" s="58">
        <v>0</v>
      </c>
      <c r="Z133" s="58">
        <v>0</v>
      </c>
      <c r="AA133" s="58">
        <v>0</v>
      </c>
    </row>
    <row r="134" spans="2:27" x14ac:dyDescent="0.2">
      <c r="B134" s="60" t="s">
        <v>226</v>
      </c>
      <c r="C134" s="58">
        <v>186885.40725300001</v>
      </c>
      <c r="D134" s="58">
        <v>256593.81477200001</v>
      </c>
      <c r="E134" s="58">
        <v>190084.43175300001</v>
      </c>
      <c r="F134" s="58">
        <v>151921.98688800001</v>
      </c>
      <c r="G134" s="58">
        <v>184545.049894</v>
      </c>
      <c r="H134" s="58">
        <v>181157.103699</v>
      </c>
      <c r="I134" s="58">
        <v>168095.60125499999</v>
      </c>
      <c r="J134" s="58">
        <v>197477.399202</v>
      </c>
      <c r="K134" s="58">
        <v>223351.32249300001</v>
      </c>
      <c r="L134" s="58">
        <v>251981.83222800001</v>
      </c>
      <c r="M134" s="58">
        <v>259188.15032399999</v>
      </c>
      <c r="N134" s="58">
        <v>235019.63803834</v>
      </c>
      <c r="O134" s="58">
        <v>293588.39219119999</v>
      </c>
      <c r="P134" s="58">
        <v>269518.15573358</v>
      </c>
      <c r="Q134" s="58">
        <v>295707.30336229998</v>
      </c>
      <c r="R134" s="58">
        <v>312609.04124945001</v>
      </c>
      <c r="S134" s="58">
        <v>340660.47138856002</v>
      </c>
      <c r="T134" s="58">
        <v>387910.47524507</v>
      </c>
      <c r="U134" s="58">
        <v>387280.24367563002</v>
      </c>
      <c r="V134" s="58">
        <v>0</v>
      </c>
      <c r="W134" s="58">
        <v>0</v>
      </c>
      <c r="X134" s="58">
        <v>0</v>
      </c>
      <c r="Y134" s="58">
        <v>0</v>
      </c>
      <c r="Z134" s="58">
        <v>0</v>
      </c>
      <c r="AA134" s="58">
        <v>0</v>
      </c>
    </row>
    <row r="135" spans="2:27" x14ac:dyDescent="0.2">
      <c r="B135" s="60" t="s">
        <v>227</v>
      </c>
      <c r="C135" s="58">
        <v>90786.452657000002</v>
      </c>
      <c r="D135" s="58">
        <v>113791.265778</v>
      </c>
      <c r="E135" s="58">
        <v>128749.028513</v>
      </c>
      <c r="F135" s="58">
        <v>164896.93250299999</v>
      </c>
      <c r="G135" s="58">
        <v>264005.22859499999</v>
      </c>
      <c r="H135" s="58">
        <v>479501.70261600002</v>
      </c>
      <c r="I135" s="58">
        <v>370598.62752899999</v>
      </c>
      <c r="J135" s="58">
        <v>327259.81931699999</v>
      </c>
      <c r="K135" s="58">
        <v>518962.93722999998</v>
      </c>
      <c r="L135" s="58">
        <v>317642.27061499999</v>
      </c>
      <c r="M135" s="58">
        <v>294665.98921799997</v>
      </c>
      <c r="N135" s="58">
        <v>127862.81160594001</v>
      </c>
      <c r="O135" s="58">
        <v>295375.84767051</v>
      </c>
      <c r="P135" s="58">
        <v>160277.29284469</v>
      </c>
      <c r="Q135" s="58">
        <v>122668.69875779</v>
      </c>
      <c r="R135" s="58">
        <v>102425.97594210001</v>
      </c>
      <c r="S135" s="58">
        <v>184708.18178860997</v>
      </c>
      <c r="T135" s="58">
        <v>137947.97127585</v>
      </c>
      <c r="U135" s="58">
        <v>120013.95456825</v>
      </c>
      <c r="V135" s="58">
        <v>0</v>
      </c>
      <c r="W135" s="58">
        <v>0</v>
      </c>
      <c r="X135" s="58">
        <v>0</v>
      </c>
      <c r="Y135" s="58">
        <v>0</v>
      </c>
      <c r="Z135" s="58">
        <v>0</v>
      </c>
      <c r="AA135" s="58">
        <v>0</v>
      </c>
    </row>
    <row r="136" spans="2:27" x14ac:dyDescent="0.2">
      <c r="B136" s="60" t="s">
        <v>228</v>
      </c>
      <c r="C136" s="58">
        <v>159436.17731500001</v>
      </c>
      <c r="D136" s="58">
        <v>208346.005278</v>
      </c>
      <c r="E136" s="58">
        <v>243587.58444100001</v>
      </c>
      <c r="F136" s="58">
        <v>252113.00503</v>
      </c>
      <c r="G136" s="58">
        <v>330162.76692899998</v>
      </c>
      <c r="H136" s="58">
        <v>383831.00257900002</v>
      </c>
      <c r="I136" s="58">
        <v>341495.14661200001</v>
      </c>
      <c r="J136" s="58">
        <v>357580.62866400002</v>
      </c>
      <c r="K136" s="58">
        <v>347741.00040399999</v>
      </c>
      <c r="L136" s="58">
        <v>357033.57831700001</v>
      </c>
      <c r="M136" s="58">
        <v>327332.82238999999</v>
      </c>
      <c r="N136" s="58">
        <v>1831437.72485128</v>
      </c>
      <c r="O136" s="58">
        <v>3124779.3881887798</v>
      </c>
      <c r="P136" s="58">
        <v>4423135.4365107305</v>
      </c>
      <c r="Q136" s="58">
        <v>4242676.2986970404</v>
      </c>
      <c r="R136" s="58">
        <v>4080682.1609801403</v>
      </c>
      <c r="S136" s="58">
        <v>4707713.3619557098</v>
      </c>
      <c r="T136" s="58">
        <v>4590255.9432656998</v>
      </c>
      <c r="U136" s="58">
        <v>5354770.95104321</v>
      </c>
      <c r="V136" s="58">
        <v>2133608.40617252</v>
      </c>
      <c r="W136" s="58">
        <v>1946050.40912559</v>
      </c>
      <c r="X136" s="58">
        <v>2835548.57863444</v>
      </c>
      <c r="Y136" s="58">
        <v>5578639.0134882098</v>
      </c>
      <c r="Z136" s="58">
        <v>4629483.7546929698</v>
      </c>
      <c r="AA136" s="58">
        <v>4575647.4436216205</v>
      </c>
    </row>
    <row r="137" spans="2:27" x14ac:dyDescent="0.2">
      <c r="B137" s="60" t="s">
        <v>229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58">
        <v>0</v>
      </c>
      <c r="O137" s="58">
        <v>0</v>
      </c>
      <c r="P137" s="58">
        <v>0</v>
      </c>
      <c r="Q137" s="58">
        <v>0</v>
      </c>
      <c r="R137" s="58">
        <v>0</v>
      </c>
      <c r="S137" s="58">
        <v>0</v>
      </c>
      <c r="T137" s="58">
        <v>0</v>
      </c>
      <c r="U137" s="58">
        <v>0</v>
      </c>
      <c r="V137" s="58">
        <v>3833496.77837482</v>
      </c>
      <c r="W137" s="58">
        <v>3377999.3149131201</v>
      </c>
      <c r="X137" s="58">
        <v>3920236.1469385801</v>
      </c>
      <c r="Y137" s="58">
        <v>4430035.2533968305</v>
      </c>
      <c r="Z137" s="58">
        <v>4547574.0011430094</v>
      </c>
      <c r="AA137" s="58">
        <v>5462531.3822228303</v>
      </c>
    </row>
    <row r="138" spans="2:27" x14ac:dyDescent="0.2">
      <c r="B138" s="60" t="s">
        <v>230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58">
        <v>0</v>
      </c>
      <c r="O138" s="58">
        <v>0</v>
      </c>
      <c r="P138" s="58">
        <v>0</v>
      </c>
      <c r="Q138" s="58">
        <v>0</v>
      </c>
      <c r="R138" s="58">
        <v>0</v>
      </c>
      <c r="S138" s="58">
        <v>0</v>
      </c>
      <c r="T138" s="58">
        <v>0</v>
      </c>
      <c r="U138" s="58">
        <v>0</v>
      </c>
      <c r="V138" s="58">
        <v>268100.91648573003</v>
      </c>
      <c r="W138" s="58">
        <v>304313.61257715005</v>
      </c>
      <c r="X138" s="58">
        <v>301503.98556571995</v>
      </c>
      <c r="Y138" s="58">
        <v>306946.11726015998</v>
      </c>
      <c r="Z138" s="58">
        <v>318020.92809941998</v>
      </c>
      <c r="AA138" s="58">
        <v>351134.89118989004</v>
      </c>
    </row>
    <row r="139" spans="2:27" x14ac:dyDescent="0.2">
      <c r="B139" s="60" t="s">
        <v>231</v>
      </c>
      <c r="C139" s="58">
        <v>8264.7722389999999</v>
      </c>
      <c r="D139" s="58">
        <v>16126.728274999999</v>
      </c>
      <c r="E139" s="58">
        <v>94907.199376000004</v>
      </c>
      <c r="F139" s="58">
        <v>136362.66123200001</v>
      </c>
      <c r="G139" s="58">
        <v>186920.564384</v>
      </c>
      <c r="H139" s="58">
        <v>212508.56545200001</v>
      </c>
      <c r="I139" s="58">
        <v>18154.665186999999</v>
      </c>
      <c r="J139" s="58">
        <v>23416.020019</v>
      </c>
      <c r="K139" s="58">
        <v>27656.038067000001</v>
      </c>
      <c r="L139" s="58">
        <v>31558.448731</v>
      </c>
      <c r="M139" s="58">
        <v>36136.686771000001</v>
      </c>
      <c r="N139" s="58">
        <v>7069.5917223100005</v>
      </c>
      <c r="O139" s="58">
        <v>36438.083361480007</v>
      </c>
      <c r="P139" s="58">
        <v>10948.51853297</v>
      </c>
      <c r="Q139" s="58">
        <v>10614.369607590001</v>
      </c>
      <c r="R139" s="58">
        <v>2726.5968509999998</v>
      </c>
      <c r="S139" s="58">
        <v>13565.016377559999</v>
      </c>
      <c r="T139" s="58">
        <v>13980.02635231</v>
      </c>
      <c r="U139" s="58">
        <v>9585.3074370100003</v>
      </c>
      <c r="V139" s="58">
        <v>0</v>
      </c>
      <c r="W139" s="58">
        <v>0</v>
      </c>
      <c r="X139" s="58">
        <v>0</v>
      </c>
      <c r="Y139" s="58">
        <v>0</v>
      </c>
      <c r="Z139" s="58">
        <v>0</v>
      </c>
      <c r="AA139" s="58">
        <v>0</v>
      </c>
    </row>
    <row r="140" spans="2:27" x14ac:dyDescent="0.2">
      <c r="B140" s="60" t="s">
        <v>232</v>
      </c>
      <c r="C140" s="58">
        <v>0</v>
      </c>
      <c r="D140" s="58">
        <v>0</v>
      </c>
      <c r="E140" s="58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0</v>
      </c>
      <c r="K140" s="58">
        <v>0</v>
      </c>
      <c r="L140" s="58">
        <v>0</v>
      </c>
      <c r="M140" s="58">
        <v>0</v>
      </c>
      <c r="N140" s="58">
        <v>0</v>
      </c>
      <c r="O140" s="58">
        <v>0</v>
      </c>
      <c r="P140" s="58">
        <v>0</v>
      </c>
      <c r="Q140" s="58">
        <v>0</v>
      </c>
      <c r="R140" s="58">
        <v>0</v>
      </c>
      <c r="S140" s="58">
        <v>0</v>
      </c>
      <c r="T140" s="58">
        <v>0</v>
      </c>
      <c r="U140" s="58">
        <v>0</v>
      </c>
      <c r="V140" s="58">
        <v>194158.47809529002</v>
      </c>
      <c r="W140" s="58">
        <v>267668.08781464997</v>
      </c>
      <c r="X140" s="58">
        <v>308210.19294784998</v>
      </c>
      <c r="Y140" s="58">
        <v>487280.44251736999</v>
      </c>
      <c r="Z140" s="58">
        <v>467199.68420053995</v>
      </c>
      <c r="AA140" s="58">
        <v>598593.48602956999</v>
      </c>
    </row>
    <row r="141" spans="2:27" x14ac:dyDescent="0.2">
      <c r="B141" s="60" t="s">
        <v>233</v>
      </c>
      <c r="C141" s="58">
        <v>1052371.133895</v>
      </c>
      <c r="D141" s="58">
        <v>870848.702406</v>
      </c>
      <c r="E141" s="58">
        <v>2378729.116345</v>
      </c>
      <c r="F141" s="58">
        <v>1156595.074335</v>
      </c>
      <c r="G141" s="58">
        <v>1338064.1890430001</v>
      </c>
      <c r="H141" s="58">
        <v>1456938.5866080001</v>
      </c>
      <c r="I141" s="58">
        <v>1923693.8303350001</v>
      </c>
      <c r="J141" s="58">
        <v>1881517.724678</v>
      </c>
      <c r="K141" s="58">
        <v>2707131.3874670002</v>
      </c>
      <c r="L141" s="58">
        <v>2408121.1915139998</v>
      </c>
      <c r="M141" s="58">
        <v>2412891.4462080002</v>
      </c>
      <c r="N141" s="58">
        <v>1059996.0815515299</v>
      </c>
      <c r="O141" s="58">
        <v>982068.77162456</v>
      </c>
      <c r="P141" s="58">
        <v>1177887.7071171899</v>
      </c>
      <c r="Q141" s="58">
        <v>1036887.4623418299</v>
      </c>
      <c r="R141" s="58">
        <v>1520371.33057693</v>
      </c>
      <c r="S141" s="58">
        <v>1381647.8492504801</v>
      </c>
      <c r="T141" s="58">
        <v>1433004.1178373999</v>
      </c>
      <c r="U141" s="58">
        <v>1591948.85865435</v>
      </c>
      <c r="V141" s="58">
        <v>2592432.8543132301</v>
      </c>
      <c r="W141" s="58">
        <v>1985857.7749707201</v>
      </c>
      <c r="X141" s="58">
        <v>2439026.0502191898</v>
      </c>
      <c r="Y141" s="58">
        <v>3228402.60195832</v>
      </c>
      <c r="Z141" s="58">
        <v>3318873.19827293</v>
      </c>
      <c r="AA141" s="58">
        <v>3744963.84102146</v>
      </c>
    </row>
    <row r="142" spans="2:27" x14ac:dyDescent="0.2">
      <c r="B142" s="60" t="s">
        <v>234</v>
      </c>
      <c r="C142" s="58">
        <v>0</v>
      </c>
      <c r="D142" s="58">
        <v>0</v>
      </c>
      <c r="E142" s="58">
        <v>0</v>
      </c>
      <c r="F142" s="58">
        <v>0</v>
      </c>
      <c r="G142" s="58">
        <v>0</v>
      </c>
      <c r="H142" s="58">
        <v>0</v>
      </c>
      <c r="I142" s="58">
        <v>0</v>
      </c>
      <c r="J142" s="58">
        <v>0</v>
      </c>
      <c r="K142" s="58">
        <v>0</v>
      </c>
      <c r="L142" s="58">
        <v>0</v>
      </c>
      <c r="M142" s="58">
        <v>0</v>
      </c>
      <c r="N142" s="58">
        <v>0</v>
      </c>
      <c r="O142" s="58">
        <v>0</v>
      </c>
      <c r="P142" s="58">
        <v>0</v>
      </c>
      <c r="Q142" s="58">
        <v>0</v>
      </c>
      <c r="R142" s="58">
        <v>0</v>
      </c>
      <c r="S142" s="58">
        <v>0</v>
      </c>
      <c r="T142" s="58">
        <v>0</v>
      </c>
      <c r="U142" s="58">
        <v>0</v>
      </c>
      <c r="V142" s="58">
        <v>580633.90071649</v>
      </c>
      <c r="W142" s="58">
        <v>559689.03039313003</v>
      </c>
      <c r="X142" s="58">
        <v>861867.53458782996</v>
      </c>
      <c r="Y142" s="58">
        <v>923384.85211573995</v>
      </c>
      <c r="Z142" s="58">
        <v>731865.66215951997</v>
      </c>
      <c r="AA142" s="58">
        <v>935972.55805081991</v>
      </c>
    </row>
    <row r="143" spans="2:27" x14ac:dyDescent="0.2">
      <c r="B143" s="60" t="s">
        <v>235</v>
      </c>
      <c r="C143" s="58">
        <v>101939.344075</v>
      </c>
      <c r="D143" s="58">
        <v>337278.05722800002</v>
      </c>
      <c r="E143" s="58">
        <v>439289.094828</v>
      </c>
      <c r="F143" s="58">
        <v>262674.36174000002</v>
      </c>
      <c r="G143" s="58">
        <v>2304847.24223</v>
      </c>
      <c r="H143" s="58">
        <v>2217569.128389</v>
      </c>
      <c r="I143" s="58">
        <v>230171.57998800001</v>
      </c>
      <c r="J143" s="58">
        <v>230564.58540499999</v>
      </c>
      <c r="K143" s="58">
        <v>341954.77257899998</v>
      </c>
      <c r="L143" s="58">
        <v>987236.06112600002</v>
      </c>
      <c r="M143" s="58">
        <v>632018.96449000004</v>
      </c>
      <c r="N143" s="58">
        <v>204572.59618637001</v>
      </c>
      <c r="O143" s="58">
        <v>380294.11796708003</v>
      </c>
      <c r="P143" s="58">
        <v>484996.28662296</v>
      </c>
      <c r="Q143" s="58">
        <v>464711.51667865005</v>
      </c>
      <c r="R143" s="58">
        <v>629030.24893113005</v>
      </c>
      <c r="S143" s="58">
        <v>645796.53907899</v>
      </c>
      <c r="T143" s="58">
        <v>619931.95202546997</v>
      </c>
      <c r="U143" s="58">
        <v>634003.96803188999</v>
      </c>
      <c r="V143" s="58">
        <v>0</v>
      </c>
      <c r="W143" s="58">
        <v>0</v>
      </c>
      <c r="X143" s="58">
        <v>0</v>
      </c>
      <c r="Y143" s="58">
        <v>0</v>
      </c>
      <c r="Z143" s="58">
        <v>0</v>
      </c>
      <c r="AA143" s="58">
        <v>0</v>
      </c>
    </row>
    <row r="144" spans="2:27" s="52" customFormat="1" x14ac:dyDescent="0.2">
      <c r="B144" s="54" t="s">
        <v>236</v>
      </c>
      <c r="C144" s="55">
        <v>1320.027378</v>
      </c>
      <c r="D144" s="55">
        <v>32043.078991999999</v>
      </c>
      <c r="E144" s="55">
        <v>32129.755120000002</v>
      </c>
      <c r="F144" s="55">
        <v>30703.636847999998</v>
      </c>
      <c r="G144" s="55">
        <v>31538.510479</v>
      </c>
      <c r="H144" s="55">
        <v>33143.666860999998</v>
      </c>
      <c r="I144" s="55">
        <v>34548.306091999999</v>
      </c>
      <c r="J144" s="55">
        <v>39504.166565</v>
      </c>
      <c r="K144" s="55">
        <v>42690.441386999999</v>
      </c>
      <c r="L144" s="55">
        <v>49065.604314999997</v>
      </c>
      <c r="M144" s="55">
        <v>57601.446276000002</v>
      </c>
      <c r="N144" s="55">
        <v>60291.280499</v>
      </c>
      <c r="O144" s="55">
        <v>65650.651079999996</v>
      </c>
      <c r="P144" s="55">
        <v>69727.0540435</v>
      </c>
      <c r="Q144" s="55">
        <v>72565.360096000004</v>
      </c>
      <c r="R144" s="55">
        <v>76919.661139999997</v>
      </c>
      <c r="S144" s="55">
        <v>79029.610365300003</v>
      </c>
      <c r="T144" s="55">
        <v>88094.176968539992</v>
      </c>
      <c r="U144" s="55">
        <v>92994.376625999997</v>
      </c>
      <c r="V144" s="55">
        <v>0</v>
      </c>
      <c r="W144" s="55">
        <v>0</v>
      </c>
      <c r="X144" s="55">
        <v>0</v>
      </c>
      <c r="Y144" s="55">
        <v>0</v>
      </c>
      <c r="Z144" s="55">
        <v>0</v>
      </c>
      <c r="AA144" s="55">
        <v>0</v>
      </c>
    </row>
    <row r="145" spans="2:27" x14ac:dyDescent="0.2">
      <c r="B145" s="60" t="s">
        <v>237</v>
      </c>
      <c r="C145" s="58">
        <v>1258.8502249999999</v>
      </c>
      <c r="D145" s="58">
        <v>29451.274357999999</v>
      </c>
      <c r="E145" s="58">
        <v>31037.645052</v>
      </c>
      <c r="F145" s="58">
        <v>29732.708701</v>
      </c>
      <c r="G145" s="58">
        <v>30887.226406000002</v>
      </c>
      <c r="H145" s="58">
        <v>30775.346244</v>
      </c>
      <c r="I145" s="58">
        <v>33177.611731999998</v>
      </c>
      <c r="J145" s="58">
        <v>38426.438037</v>
      </c>
      <c r="K145" s="58">
        <v>41581.459488</v>
      </c>
      <c r="L145" s="58">
        <v>47878.777507999999</v>
      </c>
      <c r="M145" s="58">
        <v>56518.941494999999</v>
      </c>
      <c r="N145" s="58">
        <v>59227.065588999998</v>
      </c>
      <c r="O145" s="58">
        <v>64682.377963999999</v>
      </c>
      <c r="P145" s="58">
        <v>67817.609249500005</v>
      </c>
      <c r="Q145" s="58">
        <v>71586.356268000003</v>
      </c>
      <c r="R145" s="58">
        <v>75959.59633</v>
      </c>
      <c r="S145" s="58">
        <v>78392.843644600012</v>
      </c>
      <c r="T145" s="58">
        <v>87207.781564539997</v>
      </c>
      <c r="U145" s="58">
        <v>92004.520076999994</v>
      </c>
      <c r="V145" s="58">
        <v>0</v>
      </c>
      <c r="W145" s="58">
        <v>0</v>
      </c>
      <c r="X145" s="58">
        <v>0</v>
      </c>
      <c r="Y145" s="58">
        <v>0</v>
      </c>
      <c r="Z145" s="58">
        <v>0</v>
      </c>
      <c r="AA145" s="58">
        <v>0</v>
      </c>
    </row>
    <row r="146" spans="2:27" x14ac:dyDescent="0.2">
      <c r="B146" s="60" t="s">
        <v>238</v>
      </c>
      <c r="C146" s="58">
        <v>61.177152999999997</v>
      </c>
      <c r="D146" s="58">
        <v>2591.8046340000001</v>
      </c>
      <c r="E146" s="58">
        <v>1092.110068</v>
      </c>
      <c r="F146" s="58">
        <v>970.92814699999997</v>
      </c>
      <c r="G146" s="58">
        <v>651.28407300000003</v>
      </c>
      <c r="H146" s="58">
        <v>2368.3206169999999</v>
      </c>
      <c r="I146" s="58">
        <v>1370.69436</v>
      </c>
      <c r="J146" s="58">
        <v>1077.7285280000001</v>
      </c>
      <c r="K146" s="58">
        <v>1108.9818990000001</v>
      </c>
      <c r="L146" s="58">
        <v>1186.8268069999999</v>
      </c>
      <c r="M146" s="58">
        <v>1082.5047810000001</v>
      </c>
      <c r="N146" s="58">
        <v>1064.2149099999999</v>
      </c>
      <c r="O146" s="58">
        <v>968.27311599999996</v>
      </c>
      <c r="P146" s="58">
        <v>1909.444794</v>
      </c>
      <c r="Q146" s="58">
        <v>979.003828</v>
      </c>
      <c r="R146" s="58">
        <v>960.06480999999997</v>
      </c>
      <c r="S146" s="58">
        <v>636.76672070000006</v>
      </c>
      <c r="T146" s="58">
        <v>886.39540399999998</v>
      </c>
      <c r="U146" s="58">
        <v>989.85654899999997</v>
      </c>
      <c r="V146" s="58">
        <v>0</v>
      </c>
      <c r="W146" s="58">
        <v>0</v>
      </c>
      <c r="X146" s="58">
        <v>0</v>
      </c>
      <c r="Y146" s="58">
        <v>0</v>
      </c>
      <c r="Z146" s="58">
        <v>0</v>
      </c>
      <c r="AA146" s="58">
        <v>0</v>
      </c>
    </row>
    <row r="147" spans="2:27" x14ac:dyDescent="0.2">
      <c r="B147" s="90" t="s">
        <v>239</v>
      </c>
      <c r="C147" s="66">
        <v>444118.38916299999</v>
      </c>
      <c r="D147" s="66">
        <v>583511.44750400004</v>
      </c>
      <c r="E147" s="66">
        <v>344173.62999099999</v>
      </c>
      <c r="F147" s="66">
        <v>527844.459714</v>
      </c>
      <c r="G147" s="66">
        <v>726468.15508099995</v>
      </c>
      <c r="H147" s="66">
        <v>562667.12004800001</v>
      </c>
      <c r="I147" s="66">
        <v>1076896.1140429999</v>
      </c>
      <c r="J147" s="66">
        <v>1695167.4434529999</v>
      </c>
      <c r="K147" s="66">
        <v>1453852.3845639999</v>
      </c>
      <c r="L147" s="66">
        <v>2396664.346014</v>
      </c>
      <c r="M147" s="66">
        <v>3212718.9943909999</v>
      </c>
      <c r="N147" s="66">
        <v>1527908.1709650101</v>
      </c>
      <c r="O147" s="66">
        <v>2223559.1118696299</v>
      </c>
      <c r="P147" s="66">
        <v>2502596.1392270597</v>
      </c>
      <c r="Q147" s="66">
        <v>2630090.7898037294</v>
      </c>
      <c r="R147" s="66">
        <v>2773560.5049014399</v>
      </c>
      <c r="S147" s="66">
        <v>3383292.6612162204</v>
      </c>
      <c r="T147" s="66">
        <v>4277081.5409566099</v>
      </c>
      <c r="U147" s="66">
        <v>2491068.3839672906</v>
      </c>
      <c r="V147" s="66">
        <v>2654829.8396068602</v>
      </c>
      <c r="W147" s="66">
        <v>2792224.5030902899</v>
      </c>
      <c r="X147" s="66">
        <f>SUM(X148:X160)</f>
        <v>3812136.9833126296</v>
      </c>
      <c r="Y147" s="66">
        <v>3323161.58145406</v>
      </c>
      <c r="Z147" s="66">
        <f>SUM(Z148:Z160)</f>
        <v>4767954.4007558692</v>
      </c>
      <c r="AA147" s="66">
        <v>7198733.5669067111</v>
      </c>
    </row>
    <row r="148" spans="2:27" x14ac:dyDescent="0.2">
      <c r="B148" s="61" t="s">
        <v>240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2927.5247064</v>
      </c>
      <c r="W148" s="58">
        <v>630.99007898000002</v>
      </c>
      <c r="X148" s="58">
        <v>12324.896304</v>
      </c>
      <c r="Y148" s="58">
        <v>4658.2743170000003</v>
      </c>
      <c r="Z148" s="58">
        <v>2725.1830650000002</v>
      </c>
      <c r="AA148" s="58">
        <v>13051.651389000001</v>
      </c>
    </row>
    <row r="149" spans="2:27" x14ac:dyDescent="0.2">
      <c r="B149" s="61" t="s">
        <v>241</v>
      </c>
      <c r="C149" s="58">
        <v>0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58">
        <v>0</v>
      </c>
      <c r="M149" s="58">
        <v>0</v>
      </c>
      <c r="N149" s="58">
        <v>863774.37681699998</v>
      </c>
      <c r="O149" s="58">
        <v>953462.97471707</v>
      </c>
      <c r="P149" s="58">
        <v>1307299.2717686798</v>
      </c>
      <c r="Q149" s="58">
        <v>1658609.05067416</v>
      </c>
      <c r="R149" s="58">
        <v>2323606.3764194199</v>
      </c>
      <c r="S149" s="58">
        <v>2358432.3760996601</v>
      </c>
      <c r="T149" s="58">
        <v>3418939.2128295498</v>
      </c>
      <c r="U149" s="58">
        <v>1969511.9923398702</v>
      </c>
      <c r="V149" s="58">
        <v>2089679.9422036202</v>
      </c>
      <c r="W149" s="58">
        <v>2115529.6512422999</v>
      </c>
      <c r="X149" s="58">
        <v>3080804.3882425497</v>
      </c>
      <c r="Y149" s="58">
        <v>2289127.8384964201</v>
      </c>
      <c r="Z149" s="58">
        <v>3708048.6700619301</v>
      </c>
      <c r="AA149" s="58">
        <v>6069746.3366004601</v>
      </c>
    </row>
    <row r="150" spans="2:27" x14ac:dyDescent="0.2">
      <c r="B150" s="61" t="s">
        <v>322</v>
      </c>
      <c r="C150" s="58">
        <v>0</v>
      </c>
      <c r="D150" s="58">
        <v>0</v>
      </c>
      <c r="E150" s="58">
        <v>0</v>
      </c>
      <c r="F150" s="58">
        <v>0</v>
      </c>
      <c r="G150" s="58">
        <v>0</v>
      </c>
      <c r="H150" s="58">
        <v>0</v>
      </c>
      <c r="I150" s="58">
        <v>0</v>
      </c>
      <c r="J150" s="58">
        <v>0</v>
      </c>
      <c r="K150" s="58">
        <v>0</v>
      </c>
      <c r="L150" s="58">
        <v>0</v>
      </c>
      <c r="M150" s="58">
        <v>0</v>
      </c>
      <c r="N150" s="58">
        <v>0</v>
      </c>
      <c r="O150" s="58">
        <v>0</v>
      </c>
      <c r="P150" s="58">
        <v>0</v>
      </c>
      <c r="Q150" s="58">
        <v>0</v>
      </c>
      <c r="R150" s="58">
        <v>0</v>
      </c>
      <c r="S150" s="58">
        <v>0</v>
      </c>
      <c r="T150" s="58">
        <v>0</v>
      </c>
      <c r="U150" s="58">
        <v>0</v>
      </c>
      <c r="V150" s="58">
        <v>15092.79409358</v>
      </c>
      <c r="W150" s="58">
        <v>2875.2021249999998</v>
      </c>
      <c r="X150" s="58">
        <v>204.09589271000002</v>
      </c>
      <c r="Y150" s="58">
        <v>710.21826299999998</v>
      </c>
      <c r="Z150" s="58">
        <v>797.99958200000003</v>
      </c>
      <c r="AA150" s="58">
        <v>1098.4245470000001</v>
      </c>
    </row>
    <row r="151" spans="2:27" x14ac:dyDescent="0.2">
      <c r="B151" s="61" t="s">
        <v>242</v>
      </c>
      <c r="C151" s="58">
        <v>212433.633313</v>
      </c>
      <c r="D151" s="58">
        <v>190007.38633800001</v>
      </c>
      <c r="E151" s="58">
        <v>179921.68996399999</v>
      </c>
      <c r="F151" s="58">
        <v>280850.98426200001</v>
      </c>
      <c r="G151" s="58">
        <v>423785.12822700001</v>
      </c>
      <c r="H151" s="58">
        <v>460860.33616499999</v>
      </c>
      <c r="I151" s="58">
        <v>515126.40759000002</v>
      </c>
      <c r="J151" s="58">
        <v>555562.88969700004</v>
      </c>
      <c r="K151" s="58">
        <v>649204.68734900001</v>
      </c>
      <c r="L151" s="58">
        <v>1118557.831156</v>
      </c>
      <c r="M151" s="58">
        <v>674764.00034999999</v>
      </c>
      <c r="N151" s="58">
        <v>505890.07195899001</v>
      </c>
      <c r="O151" s="58">
        <v>1036429.293974</v>
      </c>
      <c r="P151" s="58">
        <v>919290.12723579002</v>
      </c>
      <c r="Q151" s="58">
        <v>779395.47892401007</v>
      </c>
      <c r="R151" s="58">
        <v>225310.44783032002</v>
      </c>
      <c r="S151" s="58">
        <v>904468.91022458998</v>
      </c>
      <c r="T151" s="58">
        <v>417400.13942083</v>
      </c>
      <c r="U151" s="58">
        <v>181546.7639626</v>
      </c>
      <c r="V151" s="58">
        <v>177233.34544585997</v>
      </c>
      <c r="W151" s="58">
        <v>133789.77328952999</v>
      </c>
      <c r="X151" s="58">
        <v>108685.13003195</v>
      </c>
      <c r="Y151" s="58">
        <v>411309.79233994003</v>
      </c>
      <c r="Z151" s="58">
        <v>712357.54072821001</v>
      </c>
      <c r="AA151" s="58">
        <v>647256.23327785998</v>
      </c>
    </row>
    <row r="152" spans="2:27" x14ac:dyDescent="0.2">
      <c r="B152" s="61" t="s">
        <v>243</v>
      </c>
      <c r="C152" s="58">
        <v>0</v>
      </c>
      <c r="D152" s="58">
        <v>16910.539231999999</v>
      </c>
      <c r="E152" s="58">
        <v>0</v>
      </c>
      <c r="F152" s="58">
        <v>0</v>
      </c>
      <c r="G152" s="58">
        <v>0</v>
      </c>
      <c r="H152" s="58">
        <v>0</v>
      </c>
      <c r="I152" s="58">
        <v>0</v>
      </c>
      <c r="J152" s="58">
        <v>3156.2024059999999</v>
      </c>
      <c r="K152" s="58">
        <v>2944.9365859999998</v>
      </c>
      <c r="L152" s="58">
        <v>2004.0264099999999</v>
      </c>
      <c r="M152" s="58">
        <v>0</v>
      </c>
      <c r="N152" s="58">
        <v>0</v>
      </c>
      <c r="O152" s="58">
        <v>0</v>
      </c>
      <c r="P152" s="58">
        <v>0</v>
      </c>
      <c r="Q152" s="58">
        <v>0</v>
      </c>
      <c r="R152" s="58">
        <v>0</v>
      </c>
      <c r="S152" s="58">
        <v>0</v>
      </c>
      <c r="T152" s="58">
        <v>0</v>
      </c>
      <c r="U152" s="58">
        <v>0</v>
      </c>
      <c r="V152" s="58">
        <v>0</v>
      </c>
      <c r="W152" s="58">
        <v>0</v>
      </c>
      <c r="X152" s="58">
        <v>0</v>
      </c>
      <c r="Y152" s="58">
        <v>0</v>
      </c>
      <c r="Z152" s="58">
        <v>0</v>
      </c>
      <c r="AA152" s="58">
        <v>0</v>
      </c>
    </row>
    <row r="153" spans="2:27" x14ac:dyDescent="0.2">
      <c r="B153" s="61" t="s">
        <v>244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58">
        <v>0</v>
      </c>
      <c r="O153" s="58">
        <v>0</v>
      </c>
      <c r="P153" s="58">
        <v>0</v>
      </c>
      <c r="Q153" s="58">
        <v>0</v>
      </c>
      <c r="R153" s="58">
        <v>0</v>
      </c>
      <c r="S153" s="58">
        <v>0</v>
      </c>
      <c r="T153" s="58">
        <v>0</v>
      </c>
      <c r="U153" s="58">
        <v>0</v>
      </c>
      <c r="V153" s="58">
        <v>12437.26488216</v>
      </c>
      <c r="W153" s="58">
        <v>28503.424635769999</v>
      </c>
      <c r="X153" s="58">
        <v>98510.842447160001</v>
      </c>
      <c r="Y153" s="58">
        <v>27768.27501152</v>
      </c>
      <c r="Z153" s="58">
        <v>1624.9685575999999</v>
      </c>
      <c r="AA153" s="58">
        <v>7196.2914691200003</v>
      </c>
    </row>
    <row r="154" spans="2:27" x14ac:dyDescent="0.2">
      <c r="B154" s="61" t="s">
        <v>245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58">
        <v>114371.92319341999</v>
      </c>
      <c r="O154" s="58">
        <v>0</v>
      </c>
      <c r="P154" s="58">
        <v>101978.80073286001</v>
      </c>
      <c r="Q154" s="58">
        <v>93861.241333820013</v>
      </c>
      <c r="R154" s="58">
        <v>60913.535022709999</v>
      </c>
      <c r="S154" s="58">
        <v>34684.400770269996</v>
      </c>
      <c r="T154" s="58">
        <v>142269.88405771999</v>
      </c>
      <c r="U154" s="58">
        <v>191482.78768492999</v>
      </c>
      <c r="V154" s="58">
        <v>187531.16229679002</v>
      </c>
      <c r="W154" s="58">
        <v>178341.25081376001</v>
      </c>
      <c r="X154" s="58">
        <v>240600.69866439002</v>
      </c>
      <c r="Y154" s="58">
        <v>181859.28832173999</v>
      </c>
      <c r="Z154" s="58">
        <v>154921.76540380999</v>
      </c>
      <c r="AA154" s="58">
        <v>172540.81538578001</v>
      </c>
    </row>
    <row r="155" spans="2:27" x14ac:dyDescent="0.2">
      <c r="B155" s="61" t="s">
        <v>246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58">
        <v>0</v>
      </c>
      <c r="O155" s="58">
        <v>0</v>
      </c>
      <c r="P155" s="58">
        <v>0</v>
      </c>
      <c r="Q155" s="58">
        <v>0</v>
      </c>
      <c r="R155" s="58">
        <v>0</v>
      </c>
      <c r="S155" s="58">
        <v>0</v>
      </c>
      <c r="T155" s="58">
        <v>0</v>
      </c>
      <c r="U155" s="58">
        <v>0</v>
      </c>
      <c r="V155" s="58">
        <v>0</v>
      </c>
      <c r="W155" s="58">
        <v>0</v>
      </c>
      <c r="X155" s="58">
        <v>0</v>
      </c>
      <c r="Y155" s="58">
        <v>0</v>
      </c>
      <c r="Z155" s="58">
        <v>0</v>
      </c>
      <c r="AA155" s="58">
        <v>0</v>
      </c>
    </row>
    <row r="156" spans="2:27" x14ac:dyDescent="0.2">
      <c r="B156" s="61" t="s">
        <v>247</v>
      </c>
      <c r="C156" s="58">
        <v>223365.715837</v>
      </c>
      <c r="D156" s="58">
        <v>365441.13319000002</v>
      </c>
      <c r="E156" s="58">
        <v>154008.51529099999</v>
      </c>
      <c r="F156" s="58">
        <v>216976.50737000001</v>
      </c>
      <c r="G156" s="58">
        <v>236374.31723399999</v>
      </c>
      <c r="H156" s="58">
        <v>78253.634820000007</v>
      </c>
      <c r="I156" s="58">
        <v>465095.22417399997</v>
      </c>
      <c r="J156" s="58">
        <v>1035818.120764</v>
      </c>
      <c r="K156" s="58">
        <v>744309.37767700001</v>
      </c>
      <c r="L156" s="58">
        <v>1119452.5130990001</v>
      </c>
      <c r="M156" s="58">
        <v>2387603.2725010002</v>
      </c>
      <c r="N156" s="58">
        <v>36251.462441049996</v>
      </c>
      <c r="O156" s="58">
        <v>214183.77507418999</v>
      </c>
      <c r="P156" s="58">
        <v>168974.87508023001</v>
      </c>
      <c r="Q156" s="58">
        <v>96825.320014109995</v>
      </c>
      <c r="R156" s="58">
        <v>153129.64608140997</v>
      </c>
      <c r="S156" s="58">
        <v>84691.432893699995</v>
      </c>
      <c r="T156" s="58">
        <v>178746.93008622999</v>
      </c>
      <c r="U156" s="58">
        <v>119536.36119369</v>
      </c>
      <c r="V156" s="58">
        <v>0</v>
      </c>
      <c r="W156" s="58">
        <v>36693.810674439999</v>
      </c>
      <c r="X156" s="58">
        <v>29223.853908320001</v>
      </c>
      <c r="Y156" s="58">
        <v>24303.495262</v>
      </c>
      <c r="Z156" s="58">
        <v>31644.233925</v>
      </c>
      <c r="AA156" s="58">
        <v>31884.019550000001</v>
      </c>
    </row>
    <row r="157" spans="2:27" x14ac:dyDescent="0.2">
      <c r="B157" s="61" t="s">
        <v>248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58">
        <v>0</v>
      </c>
      <c r="O157" s="58">
        <v>0</v>
      </c>
      <c r="P157" s="58">
        <v>0</v>
      </c>
      <c r="Q157" s="58">
        <v>0</v>
      </c>
      <c r="R157" s="58">
        <v>0</v>
      </c>
      <c r="S157" s="58">
        <v>0</v>
      </c>
      <c r="T157" s="58">
        <v>0</v>
      </c>
      <c r="U157" s="58">
        <v>0</v>
      </c>
      <c r="V157" s="58">
        <v>9590.4366612099984</v>
      </c>
      <c r="W157" s="58">
        <v>1658.5767109999999</v>
      </c>
      <c r="X157" s="58">
        <v>25864.071546890002</v>
      </c>
      <c r="Y157" s="58">
        <v>36552.40693117</v>
      </c>
      <c r="Z157" s="58">
        <v>16415.990720379999</v>
      </c>
      <c r="AA157" s="58">
        <v>59150.979670649998</v>
      </c>
    </row>
    <row r="158" spans="2:27" x14ac:dyDescent="0.2">
      <c r="B158" s="61" t="s">
        <v>249</v>
      </c>
      <c r="C158" s="58">
        <v>0</v>
      </c>
      <c r="D158" s="58">
        <v>0</v>
      </c>
      <c r="E158" s="58">
        <v>0</v>
      </c>
      <c r="F158" s="58">
        <v>0</v>
      </c>
      <c r="G158" s="58">
        <v>0</v>
      </c>
      <c r="H158" s="58">
        <v>0</v>
      </c>
      <c r="I158" s="58">
        <v>0</v>
      </c>
      <c r="J158" s="58">
        <v>0</v>
      </c>
      <c r="K158" s="58">
        <v>0</v>
      </c>
      <c r="L158" s="58">
        <v>0</v>
      </c>
      <c r="M158" s="58">
        <v>0</v>
      </c>
      <c r="N158" s="58">
        <v>0</v>
      </c>
      <c r="O158" s="58">
        <v>0</v>
      </c>
      <c r="P158" s="58">
        <v>0</v>
      </c>
      <c r="Q158" s="58">
        <v>0</v>
      </c>
      <c r="R158" s="58">
        <v>0</v>
      </c>
      <c r="S158" s="58">
        <v>0</v>
      </c>
      <c r="T158" s="58">
        <v>0</v>
      </c>
      <c r="U158" s="58">
        <v>0</v>
      </c>
      <c r="V158" s="58">
        <v>160337.36931723999</v>
      </c>
      <c r="W158" s="58">
        <v>294201.82351950998</v>
      </c>
      <c r="X158" s="58">
        <v>215919.00627466</v>
      </c>
      <c r="Y158" s="58">
        <v>346871.99251127004</v>
      </c>
      <c r="Z158" s="58">
        <v>139418.04871194001</v>
      </c>
      <c r="AA158" s="58">
        <v>196808.81501684</v>
      </c>
    </row>
    <row r="159" spans="2:27" x14ac:dyDescent="0.2">
      <c r="B159" s="61" t="s">
        <v>250</v>
      </c>
      <c r="C159" s="58">
        <v>1250.55054</v>
      </c>
      <c r="D159" s="58">
        <v>8440.0272110000005</v>
      </c>
      <c r="E159" s="58">
        <v>2452.210255</v>
      </c>
      <c r="F159" s="58">
        <v>860.27819099999999</v>
      </c>
      <c r="G159" s="58">
        <v>2850.4880029999999</v>
      </c>
      <c r="H159" s="58">
        <v>-211.95553899999999</v>
      </c>
      <c r="I159" s="58">
        <v>-276.04483199999999</v>
      </c>
      <c r="J159" s="58">
        <v>-943.73547900000005</v>
      </c>
      <c r="K159" s="58">
        <v>516.26748399999997</v>
      </c>
      <c r="L159" s="58">
        <v>-1056.033191</v>
      </c>
      <c r="M159" s="58">
        <v>-243.026993</v>
      </c>
      <c r="N159" s="58">
        <v>6.2445799999999996E-3</v>
      </c>
      <c r="O159" s="58">
        <v>0</v>
      </c>
      <c r="P159" s="58">
        <v>0</v>
      </c>
      <c r="Q159" s="58">
        <v>0</v>
      </c>
      <c r="R159" s="58">
        <v>0</v>
      </c>
      <c r="S159" s="58">
        <v>0</v>
      </c>
      <c r="T159" s="58">
        <v>0</v>
      </c>
      <c r="U159" s="58">
        <v>0</v>
      </c>
      <c r="V159" s="58">
        <v>0</v>
      </c>
      <c r="W159" s="58">
        <v>0</v>
      </c>
      <c r="X159" s="58">
        <v>0</v>
      </c>
      <c r="Y159" s="58">
        <v>0</v>
      </c>
      <c r="Z159" s="58">
        <v>0</v>
      </c>
      <c r="AA159" s="58">
        <v>0</v>
      </c>
    </row>
    <row r="160" spans="2:27" x14ac:dyDescent="0.2">
      <c r="B160" s="61" t="s">
        <v>251</v>
      </c>
      <c r="C160" s="58">
        <v>7068.4894729999996</v>
      </c>
      <c r="D160" s="58">
        <v>2712.3615329999998</v>
      </c>
      <c r="E160" s="58">
        <v>7791.214481</v>
      </c>
      <c r="F160" s="58">
        <v>29156.689891000002</v>
      </c>
      <c r="G160" s="58">
        <v>63458.221617000003</v>
      </c>
      <c r="H160" s="58">
        <v>23765.104601999999</v>
      </c>
      <c r="I160" s="58">
        <v>96950.527111000003</v>
      </c>
      <c r="J160" s="58">
        <v>101573.966065</v>
      </c>
      <c r="K160" s="58">
        <v>56877.115468000004</v>
      </c>
      <c r="L160" s="58">
        <v>157706.00854000001</v>
      </c>
      <c r="M160" s="58">
        <v>150594.74853300001</v>
      </c>
      <c r="N160" s="58">
        <v>7620.3303099700006</v>
      </c>
      <c r="O160" s="58">
        <v>19483.068104369999</v>
      </c>
      <c r="P160" s="58">
        <v>5053.0644094999998</v>
      </c>
      <c r="Q160" s="58">
        <v>1399.69885763</v>
      </c>
      <c r="R160" s="58">
        <v>10600.499547580001</v>
      </c>
      <c r="S160" s="58">
        <v>1015.541228</v>
      </c>
      <c r="T160" s="58">
        <v>119725.37456228001</v>
      </c>
      <c r="U160" s="58">
        <v>28990.478786200001</v>
      </c>
      <c r="V160" s="58">
        <v>0</v>
      </c>
      <c r="W160" s="58">
        <v>0</v>
      </c>
      <c r="X160" s="58">
        <v>0</v>
      </c>
      <c r="Y160" s="58">
        <v>0</v>
      </c>
      <c r="Z160" s="58">
        <v>0</v>
      </c>
      <c r="AA160" s="58">
        <v>0</v>
      </c>
    </row>
    <row r="161" spans="2:27" x14ac:dyDescent="0.2">
      <c r="B161" s="90" t="s">
        <v>252</v>
      </c>
      <c r="C161" s="66">
        <v>-18306.614302000002</v>
      </c>
      <c r="D161" s="66">
        <v>39077.548398999999</v>
      </c>
      <c r="E161" s="66">
        <v>33448.634478</v>
      </c>
      <c r="F161" s="66">
        <v>130818.29880600001</v>
      </c>
      <c r="G161" s="66">
        <v>36417.697229999998</v>
      </c>
      <c r="H161" s="66">
        <v>45989.446341000003</v>
      </c>
      <c r="I161" s="66">
        <v>40278.409245000003</v>
      </c>
      <c r="J161" s="66">
        <v>46083.419734000003</v>
      </c>
      <c r="K161" s="66">
        <v>51251.973655000002</v>
      </c>
      <c r="L161" s="66">
        <v>46606.792486999999</v>
      </c>
      <c r="M161" s="66">
        <v>103718.89036400001</v>
      </c>
      <c r="N161" s="66">
        <v>46857.590586370003</v>
      </c>
      <c r="O161" s="66">
        <v>132236.25218493</v>
      </c>
      <c r="P161" s="66">
        <v>286165.85738678003</v>
      </c>
      <c r="Q161" s="66">
        <v>336216.47858940001</v>
      </c>
      <c r="R161" s="66">
        <v>352052.26016064</v>
      </c>
      <c r="S161" s="66">
        <v>393437.60501603998</v>
      </c>
      <c r="T161" s="66">
        <v>504912.04743648</v>
      </c>
      <c r="U161" s="66">
        <v>583939.11441308993</v>
      </c>
      <c r="V161" s="66">
        <v>612122.11447933991</v>
      </c>
      <c r="W161" s="66">
        <v>574667.24735726998</v>
      </c>
      <c r="X161" s="66">
        <v>620178.49636193982</v>
      </c>
      <c r="Y161" s="66">
        <v>870357.15194858995</v>
      </c>
      <c r="Z161" s="66">
        <f>SUM(Z162:Z173)</f>
        <v>1028722.8250319498</v>
      </c>
      <c r="AA161" s="66">
        <v>1136577.1292181301</v>
      </c>
    </row>
    <row r="162" spans="2:27" x14ac:dyDescent="0.2">
      <c r="B162" s="61" t="s">
        <v>252</v>
      </c>
      <c r="C162" s="58">
        <v>-18306.614302000002</v>
      </c>
      <c r="D162" s="58">
        <v>39077.548398999999</v>
      </c>
      <c r="E162" s="58">
        <v>33448.634478</v>
      </c>
      <c r="F162" s="58">
        <v>130818.29880600001</v>
      </c>
      <c r="G162" s="58">
        <v>36417.697229999998</v>
      </c>
      <c r="H162" s="58">
        <v>45989.446341000003</v>
      </c>
      <c r="I162" s="58">
        <v>40278.409245000003</v>
      </c>
      <c r="J162" s="58">
        <v>46083.419734000003</v>
      </c>
      <c r="K162" s="58">
        <v>51251.973655000002</v>
      </c>
      <c r="L162" s="58">
        <v>46606.792486999999</v>
      </c>
      <c r="M162" s="58">
        <v>103718.89036400001</v>
      </c>
      <c r="N162" s="58">
        <v>46857.590586370003</v>
      </c>
      <c r="O162" s="58">
        <v>132236.25218493</v>
      </c>
      <c r="P162" s="58">
        <v>286165.85738678003</v>
      </c>
      <c r="Q162" s="58">
        <v>336216.47858940001</v>
      </c>
      <c r="R162" s="58">
        <v>352052.26016064</v>
      </c>
      <c r="S162" s="58">
        <v>393437.60501603998</v>
      </c>
      <c r="T162" s="58">
        <v>504912.04743648</v>
      </c>
      <c r="U162" s="58">
        <v>583939.11441308993</v>
      </c>
      <c r="V162" s="58">
        <v>0</v>
      </c>
      <c r="W162" s="58">
        <v>0</v>
      </c>
      <c r="X162" s="58">
        <v>0</v>
      </c>
      <c r="Y162" s="58">
        <v>0</v>
      </c>
      <c r="Z162" s="58">
        <v>0</v>
      </c>
      <c r="AA162" s="58">
        <v>0</v>
      </c>
    </row>
    <row r="163" spans="2:27" x14ac:dyDescent="0.2">
      <c r="B163" s="61" t="s">
        <v>253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58">
        <v>0</v>
      </c>
      <c r="O163" s="58">
        <v>0</v>
      </c>
      <c r="P163" s="58">
        <v>0</v>
      </c>
      <c r="Q163" s="58">
        <v>0</v>
      </c>
      <c r="R163" s="58">
        <v>0</v>
      </c>
      <c r="S163" s="58">
        <v>0</v>
      </c>
      <c r="T163" s="58">
        <v>0</v>
      </c>
      <c r="U163" s="58">
        <v>0</v>
      </c>
      <c r="V163" s="58">
        <v>775.71654086000001</v>
      </c>
      <c r="W163" s="58">
        <v>4344.93506333</v>
      </c>
      <c r="X163" s="58">
        <v>10419.178762080001</v>
      </c>
      <c r="Y163" s="58">
        <v>27980.441706330002</v>
      </c>
      <c r="Z163" s="58">
        <v>10332.85809122</v>
      </c>
      <c r="AA163" s="58">
        <v>22822.8280338</v>
      </c>
    </row>
    <row r="164" spans="2:27" x14ac:dyDescent="0.2">
      <c r="B164" s="61" t="s">
        <v>254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58">
        <v>0</v>
      </c>
      <c r="O164" s="58">
        <v>0</v>
      </c>
      <c r="P164" s="58">
        <v>0</v>
      </c>
      <c r="Q164" s="58">
        <v>0</v>
      </c>
      <c r="R164" s="58">
        <v>0</v>
      </c>
      <c r="S164" s="58">
        <v>0</v>
      </c>
      <c r="T164" s="58">
        <v>0</v>
      </c>
      <c r="U164" s="58">
        <v>0</v>
      </c>
      <c r="V164" s="58">
        <v>118005.34388616</v>
      </c>
      <c r="W164" s="58">
        <v>138864.48759875001</v>
      </c>
      <c r="X164" s="58">
        <v>156804.11903758999</v>
      </c>
      <c r="Y164" s="58">
        <v>185826.08757467</v>
      </c>
      <c r="Z164" s="58">
        <v>270547.90363068</v>
      </c>
      <c r="AA164" s="58">
        <v>348522.78142696002</v>
      </c>
    </row>
    <row r="165" spans="2:27" x14ac:dyDescent="0.2">
      <c r="B165" s="61" t="s">
        <v>255</v>
      </c>
      <c r="C165" s="58">
        <v>0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58">
        <v>0</v>
      </c>
      <c r="M165" s="58">
        <v>0</v>
      </c>
      <c r="N165" s="58">
        <v>0</v>
      </c>
      <c r="O165" s="58">
        <v>0</v>
      </c>
      <c r="P165" s="58">
        <v>0</v>
      </c>
      <c r="Q165" s="58">
        <v>0</v>
      </c>
      <c r="R165" s="58">
        <v>0</v>
      </c>
      <c r="S165" s="58">
        <v>0</v>
      </c>
      <c r="T165" s="58">
        <v>0</v>
      </c>
      <c r="U165" s="58">
        <v>0</v>
      </c>
      <c r="V165" s="58">
        <v>121409.00679298</v>
      </c>
      <c r="W165" s="58">
        <v>131912.64723954001</v>
      </c>
      <c r="X165" s="58">
        <v>143752.76786664999</v>
      </c>
      <c r="Y165" s="58">
        <v>243367.87634262</v>
      </c>
      <c r="Z165" s="58">
        <v>247584.22332938001</v>
      </c>
      <c r="AA165" s="58">
        <v>262388.26621634001</v>
      </c>
    </row>
    <row r="166" spans="2:27" x14ac:dyDescent="0.2">
      <c r="B166" s="61" t="s">
        <v>256</v>
      </c>
      <c r="C166" s="58">
        <v>0</v>
      </c>
      <c r="D166" s="58">
        <v>0</v>
      </c>
      <c r="E166" s="58">
        <v>0</v>
      </c>
      <c r="F166" s="58">
        <v>0</v>
      </c>
      <c r="G166" s="58">
        <v>0</v>
      </c>
      <c r="H166" s="58">
        <v>0</v>
      </c>
      <c r="I166" s="58">
        <v>0</v>
      </c>
      <c r="J166" s="58">
        <v>0</v>
      </c>
      <c r="K166" s="58">
        <v>0</v>
      </c>
      <c r="L166" s="58">
        <v>0</v>
      </c>
      <c r="M166" s="58">
        <v>0</v>
      </c>
      <c r="N166" s="58">
        <v>0</v>
      </c>
      <c r="O166" s="58">
        <v>0</v>
      </c>
      <c r="P166" s="58">
        <v>0</v>
      </c>
      <c r="Q166" s="58">
        <v>0</v>
      </c>
      <c r="R166" s="58">
        <v>0</v>
      </c>
      <c r="S166" s="58">
        <v>0</v>
      </c>
      <c r="T166" s="58">
        <v>0</v>
      </c>
      <c r="U166" s="58">
        <v>0</v>
      </c>
      <c r="V166" s="58">
        <v>46765.714547360003</v>
      </c>
      <c r="W166" s="58">
        <v>62554.061539000002</v>
      </c>
      <c r="X166" s="58">
        <v>57429.897532000003</v>
      </c>
      <c r="Y166" s="58">
        <v>80596.303333999997</v>
      </c>
      <c r="Z166" s="58">
        <v>102743.41488975</v>
      </c>
      <c r="AA166" s="58">
        <v>104561.05515311999</v>
      </c>
    </row>
    <row r="167" spans="2:27" x14ac:dyDescent="0.2">
      <c r="B167" s="61" t="s">
        <v>257</v>
      </c>
      <c r="C167" s="58">
        <v>0</v>
      </c>
      <c r="D167" s="58">
        <v>0</v>
      </c>
      <c r="E167" s="58">
        <v>0</v>
      </c>
      <c r="F167" s="58">
        <v>0</v>
      </c>
      <c r="G167" s="58">
        <v>0</v>
      </c>
      <c r="H167" s="58">
        <v>0</v>
      </c>
      <c r="I167" s="58">
        <v>0</v>
      </c>
      <c r="J167" s="58">
        <v>0</v>
      </c>
      <c r="K167" s="58">
        <v>0</v>
      </c>
      <c r="L167" s="58">
        <v>0</v>
      </c>
      <c r="M167" s="58">
        <v>0</v>
      </c>
      <c r="N167" s="58">
        <v>0</v>
      </c>
      <c r="O167" s="58">
        <v>0</v>
      </c>
      <c r="P167" s="58">
        <v>0</v>
      </c>
      <c r="Q167" s="58">
        <v>0</v>
      </c>
      <c r="R167" s="58">
        <v>0</v>
      </c>
      <c r="S167" s="58">
        <v>0</v>
      </c>
      <c r="T167" s="58">
        <v>0</v>
      </c>
      <c r="U167" s="58">
        <v>0</v>
      </c>
      <c r="V167" s="58">
        <v>522.22443134000002</v>
      </c>
      <c r="W167" s="58">
        <v>266.32164707999999</v>
      </c>
      <c r="X167" s="58">
        <v>726.23009492999995</v>
      </c>
      <c r="Y167" s="58">
        <v>836.98983055999997</v>
      </c>
      <c r="Z167" s="58">
        <v>354.73084018000003</v>
      </c>
      <c r="AA167" s="58">
        <v>919.13457160999997</v>
      </c>
    </row>
    <row r="168" spans="2:27" x14ac:dyDescent="0.2">
      <c r="B168" s="61" t="s">
        <v>258</v>
      </c>
      <c r="C168" s="58">
        <v>0</v>
      </c>
      <c r="D168" s="58">
        <v>0</v>
      </c>
      <c r="E168" s="58">
        <v>0</v>
      </c>
      <c r="F168" s="58">
        <v>0</v>
      </c>
      <c r="G168" s="58">
        <v>0</v>
      </c>
      <c r="H168" s="58">
        <v>0</v>
      </c>
      <c r="I168" s="58">
        <v>0</v>
      </c>
      <c r="J168" s="58">
        <v>0</v>
      </c>
      <c r="K168" s="58">
        <v>0</v>
      </c>
      <c r="L168" s="58">
        <v>0</v>
      </c>
      <c r="M168" s="58">
        <v>0</v>
      </c>
      <c r="N168" s="58">
        <v>0</v>
      </c>
      <c r="O168" s="58">
        <v>0</v>
      </c>
      <c r="P168" s="58">
        <v>0</v>
      </c>
      <c r="Q168" s="58">
        <v>0</v>
      </c>
      <c r="R168" s="58">
        <v>0</v>
      </c>
      <c r="S168" s="58">
        <v>0</v>
      </c>
      <c r="T168" s="58">
        <v>0</v>
      </c>
      <c r="U168" s="58">
        <v>0</v>
      </c>
      <c r="V168" s="58">
        <v>109292.43139500001</v>
      </c>
      <c r="W168" s="58">
        <v>89635.855517250006</v>
      </c>
      <c r="X168" s="58">
        <v>104913.91033152</v>
      </c>
      <c r="Y168" s="58">
        <v>169271.58351905999</v>
      </c>
      <c r="Z168" s="58">
        <v>200570.85939989</v>
      </c>
      <c r="AA168" s="58">
        <v>194744.86161610001</v>
      </c>
    </row>
    <row r="169" spans="2:27" x14ac:dyDescent="0.2">
      <c r="B169" s="61" t="s">
        <v>259</v>
      </c>
      <c r="C169" s="58">
        <v>0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0</v>
      </c>
      <c r="Q169" s="58">
        <v>0</v>
      </c>
      <c r="R169" s="58">
        <v>0</v>
      </c>
      <c r="S169" s="58">
        <v>0</v>
      </c>
      <c r="T169" s="58">
        <v>0</v>
      </c>
      <c r="U169" s="58">
        <v>0</v>
      </c>
      <c r="V169" s="58">
        <v>47883.623665209998</v>
      </c>
      <c r="W169" s="58">
        <v>40475.941078199998</v>
      </c>
      <c r="X169" s="58">
        <v>52016.470972499999</v>
      </c>
      <c r="Y169" s="58">
        <v>61858.563346000003</v>
      </c>
      <c r="Z169" s="58">
        <v>63727.253714999999</v>
      </c>
      <c r="AA169" s="58">
        <v>54432.658777999997</v>
      </c>
    </row>
    <row r="170" spans="2:27" x14ac:dyDescent="0.2">
      <c r="B170" s="61" t="s">
        <v>260</v>
      </c>
      <c r="C170" s="58">
        <v>0</v>
      </c>
      <c r="D170" s="58">
        <v>0</v>
      </c>
      <c r="E170" s="58">
        <v>0</v>
      </c>
      <c r="F170" s="58">
        <v>0</v>
      </c>
      <c r="G170" s="58">
        <v>0</v>
      </c>
      <c r="H170" s="58">
        <v>0</v>
      </c>
      <c r="I170" s="58">
        <v>0</v>
      </c>
      <c r="J170" s="58">
        <v>0</v>
      </c>
      <c r="K170" s="58">
        <v>0</v>
      </c>
      <c r="L170" s="58">
        <v>0</v>
      </c>
      <c r="M170" s="58">
        <v>0</v>
      </c>
      <c r="N170" s="58">
        <v>0</v>
      </c>
      <c r="O170" s="58">
        <v>0</v>
      </c>
      <c r="P170" s="58">
        <v>0</v>
      </c>
      <c r="Q170" s="58">
        <v>0</v>
      </c>
      <c r="R170" s="58">
        <v>0</v>
      </c>
      <c r="S170" s="58">
        <v>0</v>
      </c>
      <c r="T170" s="58">
        <v>0</v>
      </c>
      <c r="U170" s="58">
        <v>0</v>
      </c>
      <c r="V170" s="58">
        <v>99174.88746867</v>
      </c>
      <c r="W170" s="58">
        <v>85259.994591549999</v>
      </c>
      <c r="X170" s="58">
        <v>80431.209579509989</v>
      </c>
      <c r="Y170" s="58">
        <v>93320.335498610002</v>
      </c>
      <c r="Z170" s="58">
        <v>105665.24044397</v>
      </c>
      <c r="AA170" s="58">
        <v>114305.21376653999</v>
      </c>
    </row>
    <row r="171" spans="2:27" x14ac:dyDescent="0.2">
      <c r="B171" s="61" t="s">
        <v>261</v>
      </c>
      <c r="C171" s="58">
        <v>0</v>
      </c>
      <c r="D171" s="58">
        <v>0</v>
      </c>
      <c r="E171" s="58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0</v>
      </c>
      <c r="K171" s="58">
        <v>0</v>
      </c>
      <c r="L171" s="58">
        <v>0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154.43718306</v>
      </c>
      <c r="W171" s="58">
        <v>160.61906228999999</v>
      </c>
      <c r="X171" s="58">
        <v>34.946589329999995</v>
      </c>
      <c r="Y171" s="58">
        <v>179.81387599999999</v>
      </c>
      <c r="Z171" s="58">
        <v>355.75927471</v>
      </c>
      <c r="AA171" s="58">
        <v>211.81324644999998</v>
      </c>
    </row>
    <row r="172" spans="2:27" x14ac:dyDescent="0.2">
      <c r="B172" s="61" t="s">
        <v>262</v>
      </c>
      <c r="C172" s="58">
        <v>0</v>
      </c>
      <c r="D172" s="58">
        <v>0</v>
      </c>
      <c r="E172" s="58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0</v>
      </c>
      <c r="K172" s="58">
        <v>0</v>
      </c>
      <c r="L172" s="58">
        <v>0</v>
      </c>
      <c r="M172" s="58">
        <v>0</v>
      </c>
      <c r="N172" s="58">
        <v>0</v>
      </c>
      <c r="O172" s="58">
        <v>0</v>
      </c>
      <c r="P172" s="58">
        <v>0</v>
      </c>
      <c r="Q172" s="58">
        <v>0</v>
      </c>
      <c r="R172" s="58">
        <v>0</v>
      </c>
      <c r="S172" s="58">
        <v>0</v>
      </c>
      <c r="T172" s="58">
        <v>0</v>
      </c>
      <c r="U172" s="58">
        <v>0</v>
      </c>
      <c r="V172" s="58">
        <v>5797.6843823500003</v>
      </c>
      <c r="W172" s="58">
        <v>2509.2789814499997</v>
      </c>
      <c r="X172" s="58">
        <v>221.93967325</v>
      </c>
      <c r="Y172" s="58">
        <v>0</v>
      </c>
      <c r="Z172" s="58">
        <v>0</v>
      </c>
      <c r="AA172" s="58">
        <v>9.5640418499999988</v>
      </c>
    </row>
    <row r="173" spans="2:27" x14ac:dyDescent="0.2">
      <c r="B173" s="61" t="s">
        <v>263</v>
      </c>
      <c r="C173" s="58">
        <v>0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58">
        <v>0</v>
      </c>
      <c r="M173" s="58">
        <v>0</v>
      </c>
      <c r="N173" s="58">
        <v>0</v>
      </c>
      <c r="O173" s="58">
        <v>0</v>
      </c>
      <c r="P173" s="58">
        <v>0</v>
      </c>
      <c r="Q173" s="58">
        <v>0</v>
      </c>
      <c r="R173" s="58">
        <v>0</v>
      </c>
      <c r="S173" s="58">
        <v>0</v>
      </c>
      <c r="T173" s="58">
        <v>0</v>
      </c>
      <c r="U173" s="58">
        <v>0</v>
      </c>
      <c r="V173" s="58">
        <v>62341.044186350002</v>
      </c>
      <c r="W173" s="58">
        <v>18683.105038829999</v>
      </c>
      <c r="X173" s="58">
        <v>13427.825922579999</v>
      </c>
      <c r="Y173" s="58">
        <v>7119.1569207399998</v>
      </c>
      <c r="Z173" s="58">
        <v>26840.581417169997</v>
      </c>
      <c r="AA173" s="58">
        <v>33658.952367359998</v>
      </c>
    </row>
    <row r="174" spans="2:27" x14ac:dyDescent="0.2">
      <c r="B174" s="90" t="s">
        <v>264</v>
      </c>
      <c r="C174" s="66">
        <v>1052082.263878</v>
      </c>
      <c r="D174" s="66">
        <v>1468945.1680999999</v>
      </c>
      <c r="E174" s="66">
        <v>1592979.3610429999</v>
      </c>
      <c r="F174" s="66">
        <v>1723165.022933</v>
      </c>
      <c r="G174" s="66">
        <v>1914416.8947109999</v>
      </c>
      <c r="H174" s="66">
        <v>2049719.30436</v>
      </c>
      <c r="I174" s="66">
        <v>2522106.0817029998</v>
      </c>
      <c r="J174" s="66">
        <v>2798905.8893670002</v>
      </c>
      <c r="K174" s="66">
        <v>3239076.9834050001</v>
      </c>
      <c r="L174" s="66">
        <v>3661106.9537010002</v>
      </c>
      <c r="M174" s="66">
        <v>4000177.7570250002</v>
      </c>
      <c r="N174" s="66">
        <v>2799439.9357745699</v>
      </c>
      <c r="O174" s="66">
        <v>4864866.5249894103</v>
      </c>
      <c r="P174" s="66">
        <v>3630196.2690795898</v>
      </c>
      <c r="Q174" s="66">
        <v>2740304.2929670801</v>
      </c>
      <c r="R174" s="66">
        <v>2911202.0470585697</v>
      </c>
      <c r="S174" s="66">
        <v>3123526.1774609704</v>
      </c>
      <c r="T174" s="66">
        <v>3342432.5776659702</v>
      </c>
      <c r="U174" s="66">
        <v>3617350.05800418</v>
      </c>
      <c r="V174" s="66">
        <v>3765591.2239158801</v>
      </c>
      <c r="W174" s="66">
        <v>3843451.72379643</v>
      </c>
      <c r="X174" s="66">
        <v>4106644.7981970399</v>
      </c>
      <c r="Y174" s="66">
        <v>4623603.4435562594</v>
      </c>
      <c r="Z174" s="66">
        <v>5250968.2959440397</v>
      </c>
      <c r="AA174" s="66">
        <v>5828577.6416312903</v>
      </c>
    </row>
    <row r="175" spans="2:27" x14ac:dyDescent="0.2">
      <c r="B175" s="97" t="s">
        <v>267</v>
      </c>
      <c r="C175" s="53">
        <v>43814150.965552002</v>
      </c>
      <c r="D175" s="53">
        <v>61994066.069499999</v>
      </c>
      <c r="E175" s="53">
        <v>59968163.314645998</v>
      </c>
      <c r="F175" s="53">
        <v>71120246.362470999</v>
      </c>
      <c r="G175" s="53">
        <v>75235865.061728999</v>
      </c>
      <c r="H175" s="53">
        <v>94029481.227542996</v>
      </c>
      <c r="I175" s="53">
        <v>100549668.331609</v>
      </c>
      <c r="J175" s="53">
        <v>100771938.018629</v>
      </c>
      <c r="K175" s="53">
        <v>122136421.04060601</v>
      </c>
      <c r="L175" s="53">
        <v>131308698.10879999</v>
      </c>
      <c r="M175" s="53">
        <v>125414117.76839037</v>
      </c>
      <c r="N175" s="53">
        <v>141187014.67315835</v>
      </c>
      <c r="O175" s="53">
        <v>154120579.45752302</v>
      </c>
      <c r="P175" s="53">
        <f t="shared" ref="P175:W175" si="0">+P8+P127</f>
        <v>178028799.07643217</v>
      </c>
      <c r="Q175" s="53">
        <f t="shared" si="0"/>
        <v>183849793.92677891</v>
      </c>
      <c r="R175" s="53">
        <f t="shared" si="0"/>
        <v>199970453.00283104</v>
      </c>
      <c r="S175" s="53">
        <f t="shared" si="0"/>
        <v>203617334.26066345</v>
      </c>
      <c r="T175" s="53">
        <f t="shared" si="0"/>
        <v>217365747.76627436</v>
      </c>
      <c r="U175" s="53">
        <f t="shared" si="0"/>
        <v>220733877.38877505</v>
      </c>
      <c r="V175" s="53">
        <f t="shared" si="0"/>
        <v>238870796.44659042</v>
      </c>
      <c r="W175" s="53">
        <f t="shared" si="0"/>
        <v>290616551.70944744</v>
      </c>
      <c r="X175" s="53">
        <f>+X8+X127</f>
        <v>321476059.39841014</v>
      </c>
      <c r="Y175" s="53">
        <f>+Y8+Y127</f>
        <v>329601744.78644866</v>
      </c>
      <c r="Z175" s="53">
        <f>+Z8+Z127</f>
        <v>399436698.11779827</v>
      </c>
      <c r="AA175" s="53">
        <f>+AA8+AA127</f>
        <v>400911552.15834707</v>
      </c>
    </row>
    <row r="176" spans="2:27" x14ac:dyDescent="0.2">
      <c r="B176" s="4" t="str">
        <f>+'CUADRO 1B'!B19</f>
        <v>Fuente: Ministerio de Hacienda y Crédito Público.  Ejecución de ingresos y gastos de las entidades del Presupuesto General de la Nación.</v>
      </c>
    </row>
    <row r="177" spans="2:27" x14ac:dyDescent="0.2">
      <c r="B177" s="4" t="str">
        <f>+'CUADRO 1B'!B20</f>
        <v>Nota 1/: 2000-2021 fuente Ingresos corrientes de la nación flujo de caja DGCPTN y 2022-2024 Sistema Integrado de Informacion Financiera-SIIF.</v>
      </c>
    </row>
    <row r="178" spans="2:27" x14ac:dyDescent="0.2">
      <c r="B178" s="4" t="str">
        <f>+'CUADRO 1B'!B21</f>
        <v>Nota 2/: Información a diciembre de 2024.</v>
      </c>
      <c r="AA178" s="5"/>
    </row>
    <row r="179" spans="2:27" x14ac:dyDescent="0.2">
      <c r="AA179" s="53"/>
    </row>
    <row r="181" spans="2:27" x14ac:dyDescent="0.2">
      <c r="AA181" s="5"/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5B66B-9776-41AD-89BA-29E8A564151B}">
  <sheetPr>
    <pageSetUpPr fitToPage="1"/>
  </sheetPr>
  <dimension ref="A1:AD61"/>
  <sheetViews>
    <sheetView showGridLines="0" topLeftCell="A7" zoomScale="90" zoomScaleNormal="90" workbookViewId="0">
      <pane ySplit="3" topLeftCell="A10" activePane="bottomLeft" state="frozen"/>
      <selection activeCell="A7" sqref="A7"/>
      <selection pane="bottomLeft" activeCell="AB22" sqref="AB22"/>
    </sheetView>
  </sheetViews>
  <sheetFormatPr baseColWidth="10" defaultRowHeight="15" x14ac:dyDescent="0.25"/>
  <cols>
    <col min="2" max="7" width="6" bestFit="1" customWidth="1"/>
    <col min="8" max="27" width="7" bestFit="1" customWidth="1"/>
  </cols>
  <sheetData>
    <row r="1" spans="1:30" x14ac:dyDescent="0.25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0" x14ac:dyDescent="0.25">
      <c r="A3" s="2"/>
      <c r="B3" s="42">
        <f>+'CUADROS 1A'!C7</f>
        <v>2000</v>
      </c>
      <c r="C3" s="42">
        <f>+'CUADROS 1A'!D7</f>
        <v>2001</v>
      </c>
      <c r="D3" s="42">
        <f>+'CUADROS 1A'!E7</f>
        <v>2002</v>
      </c>
      <c r="E3" s="42">
        <f>+'CUADROS 1A'!F7</f>
        <v>2003</v>
      </c>
      <c r="F3" s="42">
        <f>+'CUADROS 1A'!G7</f>
        <v>2004</v>
      </c>
      <c r="G3" s="42" t="str">
        <f>+'CUADROS 1A'!H7</f>
        <v>2005 1/</v>
      </c>
      <c r="H3" s="42">
        <f>+'CUADROS 1A'!I7</f>
        <v>2006</v>
      </c>
      <c r="I3" s="42">
        <f>+'CUADROS 1A'!J7</f>
        <v>2007</v>
      </c>
      <c r="J3" s="42">
        <f>+'CUADROS 1A'!K7</f>
        <v>2008</v>
      </c>
      <c r="K3" s="42">
        <f>+'CUADROS 1A'!L7</f>
        <v>2009</v>
      </c>
      <c r="L3" s="42">
        <f>+'CUADROS 1A'!M7</f>
        <v>2010</v>
      </c>
      <c r="M3" s="42">
        <f>+'CUADROS 1A'!N7</f>
        <v>2011</v>
      </c>
      <c r="N3" s="42">
        <f>+'CUADROS 1A'!O7</f>
        <v>2012</v>
      </c>
      <c r="O3" s="42" t="str">
        <f>+'CUADROS 1A'!P7</f>
        <v>2013 2/</v>
      </c>
      <c r="P3" s="42">
        <f>+'CUADROS 1A'!Q7</f>
        <v>2014</v>
      </c>
      <c r="Q3" s="42">
        <f>+'CUADROS 1A'!R7</f>
        <v>2015</v>
      </c>
      <c r="R3" s="42">
        <f>+'CUADROS 1A'!S7</f>
        <v>2016</v>
      </c>
      <c r="S3" s="42">
        <f>+'CUADROS 1A'!T7</f>
        <v>2017</v>
      </c>
      <c r="T3" s="42">
        <f>+'CUADROS 1A'!U7</f>
        <v>2018</v>
      </c>
      <c r="U3" s="42">
        <f>+'CUADROS 1A'!V7</f>
        <v>2019</v>
      </c>
      <c r="V3" s="42">
        <f>+'CUADROS 1A'!W7</f>
        <v>2020</v>
      </c>
      <c r="W3" s="42">
        <f>+'CUADROS 1A'!X7</f>
        <v>2021</v>
      </c>
      <c r="X3" s="42">
        <f>+'CUADROS 1A'!Y7</f>
        <v>2022</v>
      </c>
      <c r="Y3" s="42">
        <f>+'CUADROS 1A'!Z7</f>
        <v>2023</v>
      </c>
      <c r="Z3" s="42">
        <f>+'CUADROS 1A'!AA7</f>
        <v>2024</v>
      </c>
      <c r="AA3" s="42" t="str">
        <f>+'CUADROS 1A'!AB7</f>
        <v>2025 3/</v>
      </c>
      <c r="AB3" s="2"/>
      <c r="AC3" s="2"/>
      <c r="AD3" s="2"/>
    </row>
    <row r="4" spans="1:30" x14ac:dyDescent="0.25">
      <c r="A4" s="40" t="s">
        <v>97</v>
      </c>
      <c r="B4" s="45">
        <f>+'CUADROS 1A'!C8/1000</f>
        <v>46.414377968989001</v>
      </c>
      <c r="C4" s="45">
        <f>+'CUADROS 1A'!D8/1000</f>
        <v>57.985362253691257</v>
      </c>
      <c r="D4" s="45">
        <f>+'CUADROS 1A'!E8/1000</f>
        <v>61.7027</v>
      </c>
      <c r="E4" s="45">
        <f>+'CUADROS 1A'!F8/1000</f>
        <v>66.847927873192418</v>
      </c>
      <c r="F4" s="45">
        <f>+'CUADROS 1A'!G8/1000</f>
        <v>73.985946293500987</v>
      </c>
      <c r="G4" s="45">
        <f>+'CUADROS 1A'!H8/1000</f>
        <v>84.223676760473396</v>
      </c>
      <c r="H4" s="45">
        <f>+'CUADROS 1A'!I8/1000</f>
        <v>98.950148318854005</v>
      </c>
      <c r="I4" s="45">
        <f>+'CUADROS 1A'!J8/1000</f>
        <v>109.53681335213743</v>
      </c>
      <c r="J4" s="45">
        <f>+'CUADROS 1A'!K8/1000</f>
        <v>116.48064957380198</v>
      </c>
      <c r="K4" s="45">
        <f>+'CUADROS 1A'!L8/1000</f>
        <v>130.8288948885442</v>
      </c>
      <c r="L4" s="45">
        <f>+'CUADROS 1A'!M8/1000</f>
        <v>137.15114504996461</v>
      </c>
      <c r="M4" s="45">
        <f>+'CUADROS 1A'!N8/1000</f>
        <v>138.41865230050101</v>
      </c>
      <c r="N4" s="45">
        <f>+'CUADROS 1A'!O8/1000</f>
        <v>152.3720074068419</v>
      </c>
      <c r="O4" s="45">
        <f>+'CUADROS 1A'!P8/1000</f>
        <v>177.02289132499115</v>
      </c>
      <c r="P4" s="45">
        <f>+'CUADROS 1A'!Q8/1000</f>
        <v>185.54686091126803</v>
      </c>
      <c r="Q4" s="45">
        <f>+'CUADROS 1A'!R8/1000</f>
        <v>195.33606809172801</v>
      </c>
      <c r="R4" s="45">
        <f>+'CUADROS 1A'!S8/1000</f>
        <v>197.06846965697832</v>
      </c>
      <c r="S4" s="45">
        <f>+'CUADROS 1A'!T8/1000</f>
        <v>214.69920993375544</v>
      </c>
      <c r="T4" s="45">
        <f>+'CUADROS 1A'!U8/1000</f>
        <v>219.51572842822</v>
      </c>
      <c r="U4" s="45">
        <f>+'CUADROS 1A'!V8/1000</f>
        <v>235.55636667189302</v>
      </c>
      <c r="V4" s="45">
        <f>+'CUADROS 1A'!W8/1000</f>
        <v>294.41206427095204</v>
      </c>
      <c r="W4" s="45">
        <f>+'CUADROS 1A'!X8/1000</f>
        <v>325.23937872891503</v>
      </c>
      <c r="X4" s="45">
        <f>+'CUADROS 1A'!Y8/1000</f>
        <v>333.761841973949</v>
      </c>
      <c r="Y4" s="45">
        <f>+'CUADROS 1A'!Z8/1000</f>
        <v>401.39421624132797</v>
      </c>
      <c r="Z4" s="45">
        <f>+'CUADROS 1A'!AA8/1000</f>
        <v>448.21138579165</v>
      </c>
      <c r="AA4" s="45">
        <f>+'CUADROS 1A'!AB8/1000</f>
        <v>483.69866859030805</v>
      </c>
      <c r="AB4" s="39"/>
      <c r="AC4" s="39"/>
      <c r="AD4" s="39"/>
    </row>
    <row r="5" spans="1:30" x14ac:dyDescent="0.25">
      <c r="A5" s="40" t="s">
        <v>98</v>
      </c>
      <c r="B5" s="45">
        <f>+'CUADROS 1A'!C13/1000</f>
        <v>4.1800300872399001</v>
      </c>
      <c r="C5" s="45">
        <f>+'CUADROS 1A'!D13/1000</f>
        <v>4.7667821489506697</v>
      </c>
      <c r="D5" s="45">
        <f>+'CUADROS 1A'!E13/1000</f>
        <v>5.0553262241930996</v>
      </c>
      <c r="E5" s="45">
        <f>+'CUADROS 1A'!F13/1000</f>
        <v>4.8961711099121761</v>
      </c>
      <c r="F5" s="45">
        <f>+'CUADROS 1A'!G13/1000</f>
        <v>7.7211901925449995</v>
      </c>
      <c r="G5" s="45">
        <f>+'CUADROS 1A'!H13/1000</f>
        <v>7.7654913144629996</v>
      </c>
      <c r="H5" s="45">
        <f>+'CUADROS 1A'!I13/1000</f>
        <v>6.9728635124989999</v>
      </c>
      <c r="I5" s="45">
        <f>+'CUADROS 1A'!J13/1000</f>
        <v>7.6423382215259998</v>
      </c>
      <c r="J5" s="45">
        <f>+'CUADROS 1A'!K13/1000</f>
        <v>8.8105322723389996</v>
      </c>
      <c r="K5" s="45">
        <f>+'CUADROS 1A'!L13/1000</f>
        <v>11.21657045250481</v>
      </c>
      <c r="L5" s="45">
        <f>+'CUADROS 1A'!M13/1000</f>
        <v>12.6081409082764</v>
      </c>
      <c r="M5" s="45">
        <f>+'CUADROS 1A'!N13/1000</f>
        <v>12.893494841419491</v>
      </c>
      <c r="N5" s="45">
        <f>+'CUADROS 1A'!O13/1000</f>
        <v>13.247213905118</v>
      </c>
      <c r="O5" s="45">
        <f>+'CUADROS 1A'!P13/1000</f>
        <v>14.413743237307418</v>
      </c>
      <c r="P5" s="45">
        <f>+'CUADROS 1A'!Q13/1000</f>
        <v>11.41441513170952</v>
      </c>
      <c r="Q5" s="45">
        <f>+'CUADROS 1A'!R13/1000</f>
        <v>12.258888868952999</v>
      </c>
      <c r="R5" s="45">
        <f>+'CUADROS 1A'!S13/1000</f>
        <v>13.35766840321477</v>
      </c>
      <c r="S5" s="45">
        <f>+'CUADROS 1A'!T13/1000</f>
        <v>14.6168724757544</v>
      </c>
      <c r="T5" s="45">
        <f>+'CUADROS 1A'!U13/1000</f>
        <v>13.74449185126962</v>
      </c>
      <c r="U5" s="45">
        <f>+'CUADROS 1A'!V13/1000</f>
        <v>14.854856777895399</v>
      </c>
      <c r="V5" s="45">
        <f>+'CUADROS 1A'!W13/1000</f>
        <v>14.808365359441998</v>
      </c>
      <c r="W5" s="45">
        <f>+'CUADROS 1A'!X13/1000</f>
        <v>18.736750920226001</v>
      </c>
      <c r="X5" s="45">
        <f>+'CUADROS 1A'!Y13/1000</f>
        <v>18.896831667895999</v>
      </c>
      <c r="Y5" s="45">
        <f>+'CUADROS 1A'!Z13/1000</f>
        <v>21.778454694626003</v>
      </c>
      <c r="Z5" s="45">
        <f>+'CUADROS 1A'!AA13/1000</f>
        <v>26.984724718628499</v>
      </c>
      <c r="AA5" s="45">
        <f>+'CUADROS 1A'!AB13/1000</f>
        <v>27.209738188031</v>
      </c>
      <c r="AB5" s="39"/>
      <c r="AC5" s="39"/>
      <c r="AD5" s="39"/>
    </row>
    <row r="6" spans="1:30" x14ac:dyDescent="0.25">
      <c r="A6" s="40" t="s">
        <v>99</v>
      </c>
      <c r="B6" s="45">
        <f>+'CUADROS 1A'!C18/1000</f>
        <v>50.5944080562289</v>
      </c>
      <c r="C6" s="45">
        <f>+'CUADROS 1A'!D18/1000</f>
        <v>62.752144402641925</v>
      </c>
      <c r="D6" s="45">
        <f>+'CUADROS 1A'!E18/1000</f>
        <v>66.758026224193088</v>
      </c>
      <c r="E6" s="45">
        <f>+'CUADROS 1A'!F18/1000</f>
        <v>71.744098983104593</v>
      </c>
      <c r="F6" s="45">
        <f>+'CUADROS 1A'!G18/1000</f>
        <v>81.707136486045982</v>
      </c>
      <c r="G6" s="45">
        <f>+'CUADROS 1A'!H18/1000</f>
        <v>91.989168074936387</v>
      </c>
      <c r="H6" s="45">
        <f>+'CUADROS 1A'!I18/1000</f>
        <v>105.92301183135299</v>
      </c>
      <c r="I6" s="45">
        <f>+'CUADROS 1A'!J18/1000</f>
        <v>117.17915157366343</v>
      </c>
      <c r="J6" s="45">
        <f>+'CUADROS 1A'!K18/1000</f>
        <v>125.29118184614099</v>
      </c>
      <c r="K6" s="45">
        <f>+'CUADROS 1A'!L18/1000</f>
        <v>142.04546534104901</v>
      </c>
      <c r="L6" s="45">
        <f>+'CUADROS 1A'!M18/1000</f>
        <v>149.75928595824101</v>
      </c>
      <c r="M6" s="45">
        <f>+'CUADROS 1A'!N18/1000</f>
        <v>151.31214714192049</v>
      </c>
      <c r="N6" s="45">
        <f>+'CUADROS 1A'!O18/1000</f>
        <v>165.6192213119599</v>
      </c>
      <c r="O6" s="45">
        <f>+'CUADROS 1A'!P18/1000</f>
        <v>191.43663456229856</v>
      </c>
      <c r="P6" s="45">
        <f>+'CUADROS 1A'!Q18/1000</f>
        <v>196.96127604297752</v>
      </c>
      <c r="Q6" s="45">
        <f>+'CUADROS 1A'!R18/1000</f>
        <v>207.594956960681</v>
      </c>
      <c r="R6" s="45">
        <f>+'CUADROS 1A'!S18/1000</f>
        <v>210.4261380601931</v>
      </c>
      <c r="S6" s="45">
        <f>+'CUADROS 1A'!T18/1000</f>
        <v>229.31608240950987</v>
      </c>
      <c r="T6" s="45">
        <f>+'CUADROS 1A'!U18/1000</f>
        <v>233.2602202794896</v>
      </c>
      <c r="U6" s="45">
        <f>+'CUADROS 1A'!V18/1000</f>
        <v>250.41122344978839</v>
      </c>
      <c r="V6" s="45">
        <f>+'CUADROS 1A'!W18/1000</f>
        <v>309.22042963039405</v>
      </c>
      <c r="W6" s="45">
        <f>+'CUADROS 1A'!X18/1000</f>
        <v>343.976129649141</v>
      </c>
      <c r="X6" s="45">
        <f>+'CUADROS 1A'!Y18/1000</f>
        <v>352.65867364184498</v>
      </c>
      <c r="Y6" s="45">
        <f>+'CUADROS 1A'!Z18/1000</f>
        <v>423.17267093595399</v>
      </c>
      <c r="Z6" s="45">
        <f>+'CUADROS 1A'!AA18/1000</f>
        <v>475.19611051027852</v>
      </c>
      <c r="AA6" s="45">
        <f>+'CUADROS 1A'!AB18/1000</f>
        <v>510.90840677833904</v>
      </c>
      <c r="AB6" s="39"/>
      <c r="AC6" s="39"/>
      <c r="AD6" s="39"/>
    </row>
    <row r="7" spans="1:30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6"/>
      <c r="Y7" s="6"/>
      <c r="Z7" s="2"/>
      <c r="AA7" s="2"/>
      <c r="AB7" s="2"/>
      <c r="AC7" s="2"/>
      <c r="AD7" s="2"/>
    </row>
    <row r="8" spans="1:30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6"/>
      <c r="Y8" s="6"/>
      <c r="Z8" s="2"/>
      <c r="AA8" s="2"/>
      <c r="AB8" s="2"/>
      <c r="AC8" s="2"/>
      <c r="AD8" s="2"/>
    </row>
    <row r="9" spans="1:30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6"/>
      <c r="Y9" s="6"/>
      <c r="Z9" s="2"/>
      <c r="AA9" s="2"/>
      <c r="AB9" s="2"/>
      <c r="AC9" s="2"/>
      <c r="AD9" s="2"/>
    </row>
    <row r="10" spans="1:3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</row>
    <row r="11" spans="1:3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6"/>
      <c r="Y11" s="6"/>
      <c r="Z11" s="2"/>
      <c r="AA11" s="2"/>
      <c r="AB11" s="2"/>
      <c r="AC11" s="2"/>
      <c r="AD11" s="2"/>
    </row>
    <row r="12" spans="1:3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</row>
    <row r="13" spans="1:3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</row>
    <row r="14" spans="1:3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"/>
      <c r="Y14" s="6"/>
      <c r="Z14" s="2"/>
      <c r="AA14" s="2"/>
      <c r="AB14" s="2"/>
      <c r="AC14" s="2"/>
      <c r="AD14" s="2"/>
    </row>
    <row r="15" spans="1:3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25">
      <c r="A42" s="2" t="str">
        <f>+'CUADROS 1A'!B19</f>
        <v>Fuente: Ministerio de Hacienda y Crédito Público.  Ejecución de ingresos y gastos de las entidades del Presupuesto General de la Nación.</v>
      </c>
      <c r="B42" s="2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25">
      <c r="A43" s="2" t="str">
        <f>+'CUADROS 1A'!B20</f>
        <v>Nota 1/: En ingresos del presupuesto nacional 2005 no incluye ingresos por $1,486 mm de la Ley de Financiamiento que el Congreso de la República no aprobó.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25">
      <c r="A44" s="2" t="str">
        <f>+'CUADROS 1A'!B21</f>
        <v>Nota 2/: En ingresos del presupuesto nacional 2013 Incluye sustitución de ingresos CREE contenidos en los Decretos 850 y 939 de 2013. Los cuales no fueron modificados en ingresos estapúblicos.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25">
      <c r="A45" s="2" t="str">
        <f>+'CUADROS 1A'!B22</f>
        <v>Nota 3/: Información a enero de 2025.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6"/>
      <c r="Y61" s="6"/>
      <c r="Z61" s="2"/>
      <c r="AA61" s="2"/>
      <c r="AB61" s="2"/>
      <c r="AC61" s="2"/>
      <c r="AD61" s="2"/>
    </row>
  </sheetData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B8DF-9102-4FD6-A970-F73F95EEE63C}">
  <sheetPr>
    <pageSetUpPr fitToPage="1"/>
  </sheetPr>
  <dimension ref="A1:AD60"/>
  <sheetViews>
    <sheetView showGridLines="0" topLeftCell="A8" zoomScale="90" zoomScaleNormal="90" workbookViewId="0">
      <pane ySplit="3" topLeftCell="A11" activePane="bottomLeft" state="frozen"/>
      <selection activeCell="A8" sqref="A8"/>
      <selection pane="bottomLeft" activeCell="AG37" sqref="AG37"/>
    </sheetView>
  </sheetViews>
  <sheetFormatPr baseColWidth="10" defaultRowHeight="15" x14ac:dyDescent="0.25"/>
  <cols>
    <col min="2" max="6" width="4.42578125" bestFit="1" customWidth="1"/>
    <col min="7" max="7" width="4.85546875" bestFit="1" customWidth="1"/>
    <col min="8" max="26" width="5.42578125" bestFit="1" customWidth="1"/>
  </cols>
  <sheetData>
    <row r="1" spans="1:30" x14ac:dyDescent="0.25">
      <c r="A1" s="2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0" x14ac:dyDescent="0.25">
      <c r="A3" s="2"/>
      <c r="B3" s="42">
        <f>+'CUADRO 1B'!C7</f>
        <v>2000</v>
      </c>
      <c r="C3" s="42">
        <f>+'CUADRO 1B'!D7</f>
        <v>2001</v>
      </c>
      <c r="D3" s="42">
        <f>+'CUADRO 1B'!E7</f>
        <v>2002</v>
      </c>
      <c r="E3" s="42">
        <f>+'CUADRO 1B'!F7</f>
        <v>2003</v>
      </c>
      <c r="F3" s="42">
        <f>+'CUADRO 1B'!G7</f>
        <v>2004</v>
      </c>
      <c r="G3" s="42">
        <f>+'CUADRO 1B'!H7</f>
        <v>2005</v>
      </c>
      <c r="H3" s="42">
        <f>+'CUADRO 1B'!I7</f>
        <v>2006</v>
      </c>
      <c r="I3" s="42">
        <f>+'CUADRO 1B'!J7</f>
        <v>2007</v>
      </c>
      <c r="J3" s="42">
        <f>+'CUADRO 1B'!K7</f>
        <v>2008</v>
      </c>
      <c r="K3" s="42">
        <f>+'CUADRO 1B'!L7</f>
        <v>2009</v>
      </c>
      <c r="L3" s="42">
        <f>+'CUADRO 1B'!M7</f>
        <v>2010</v>
      </c>
      <c r="M3" s="42">
        <f>+'CUADRO 1B'!N7</f>
        <v>2011</v>
      </c>
      <c r="N3" s="42">
        <f>+'CUADRO 1B'!O7</f>
        <v>2012</v>
      </c>
      <c r="O3" s="42">
        <f>+'CUADRO 1B'!P7</f>
        <v>2013</v>
      </c>
      <c r="P3" s="42">
        <f>+'CUADRO 1B'!Q7</f>
        <v>2014</v>
      </c>
      <c r="Q3" s="42">
        <f>+'CUADRO 1B'!R7</f>
        <v>2015</v>
      </c>
      <c r="R3" s="42">
        <f>+'CUADRO 1B'!S7</f>
        <v>2016</v>
      </c>
      <c r="S3" s="42">
        <f>+'CUADRO 1B'!T7</f>
        <v>2017</v>
      </c>
      <c r="T3" s="42">
        <f>+'CUADRO 1B'!U7</f>
        <v>2018</v>
      </c>
      <c r="U3" s="42">
        <f>+'CUADRO 1B'!V7</f>
        <v>2019</v>
      </c>
      <c r="V3" s="42">
        <f>+'CUADRO 1B'!W7</f>
        <v>2020</v>
      </c>
      <c r="W3" s="42">
        <f>+'CUADRO 1B'!X7</f>
        <v>2021</v>
      </c>
      <c r="X3" s="42">
        <f>+'CUADRO 1B'!Y7</f>
        <v>2022</v>
      </c>
      <c r="Y3" s="42">
        <f>+'CUADRO 1B'!Z7</f>
        <v>2023</v>
      </c>
      <c r="Z3" s="42" t="str">
        <f>+'CUADRO 1B'!AA7</f>
        <v>2024 2/</v>
      </c>
      <c r="AA3" s="2"/>
      <c r="AB3" s="2"/>
      <c r="AC3" s="2"/>
      <c r="AD3" s="2"/>
    </row>
    <row r="4" spans="1:30" x14ac:dyDescent="0.25">
      <c r="A4" s="40" t="s">
        <v>97</v>
      </c>
      <c r="B4" s="41">
        <f>+'CUADRO 1B'!C8/1000</f>
        <v>40.408776090575998</v>
      </c>
      <c r="C4" s="41">
        <f>+'CUADRO 1B'!D8/1000</f>
        <v>57.666426156497998</v>
      </c>
      <c r="D4" s="41">
        <f>+'CUADRO 1B'!E8/1000</f>
        <v>53.987249434581997</v>
      </c>
      <c r="E4" s="41">
        <f>+'CUADRO 1B'!F8/1000</f>
        <v>65.95492770031899</v>
      </c>
      <c r="F4" s="41">
        <f>+'CUADRO 1B'!G8/1000</f>
        <v>67.466551558657997</v>
      </c>
      <c r="G4" s="41">
        <f>+'CUADRO 1B'!H8/1000</f>
        <v>85.797994462676016</v>
      </c>
      <c r="H4" s="41">
        <f>+'CUADRO 1B'!I8/1000</f>
        <v>93.163644811080999</v>
      </c>
      <c r="I4" s="41">
        <f>+'CUADRO 1B'!J8/1000</f>
        <v>92.507228332235002</v>
      </c>
      <c r="J4" s="41">
        <f>+'CUADRO 1B'!K8/1000</f>
        <v>112.424792000374</v>
      </c>
      <c r="K4" s="41">
        <f>+'CUADRO 1B'!L8/1000</f>
        <v>119.90555567547699</v>
      </c>
      <c r="L4" s="41">
        <f>+'CUADRO 1B'!M8/1000</f>
        <v>113.07145920011538</v>
      </c>
      <c r="M4" s="41">
        <f>+'CUADROS 1A'!N8/1000</f>
        <v>138.41865230050101</v>
      </c>
      <c r="N4" s="41">
        <f>+'CUADROS 1A'!O8/1000</f>
        <v>152.3720074068419</v>
      </c>
      <c r="O4" s="41">
        <f>+'CUADROS 1A'!P8/1000</f>
        <v>177.02289132499115</v>
      </c>
      <c r="P4" s="41">
        <f>+'CUADROS 1A'!Q8/1000</f>
        <v>185.54686091126803</v>
      </c>
      <c r="Q4" s="41">
        <f>+'CUADROS 1A'!R8/1000</f>
        <v>195.33606809172801</v>
      </c>
      <c r="R4" s="41">
        <f>+'CUADROS 1A'!S8/1000</f>
        <v>197.06846965697832</v>
      </c>
      <c r="S4" s="41">
        <f>+'CUADROS 1A'!T8/1000</f>
        <v>214.69920993375544</v>
      </c>
      <c r="T4" s="41">
        <f>+'CUADROS 1A'!U8/1000</f>
        <v>219.51572842822</v>
      </c>
      <c r="U4" s="41">
        <f>+'CUADROS 1A'!V8/1000</f>
        <v>235.55636667189302</v>
      </c>
      <c r="V4" s="41">
        <f>+'CUADROS 1A'!W8/1000</f>
        <v>294.41206427095204</v>
      </c>
      <c r="W4" s="41">
        <f>+'CUADROS 1A'!X8/1000</f>
        <v>325.23937872891503</v>
      </c>
      <c r="X4" s="41">
        <f>+'CUADROS 1A'!Y8/1000</f>
        <v>333.761841973949</v>
      </c>
      <c r="Y4" s="41">
        <f>+'CUADROS 1A'!Z8/1000</f>
        <v>401.39421624132797</v>
      </c>
      <c r="Z4" s="41">
        <f>+'CUADROS 1A'!AA8/1000</f>
        <v>448.21138579165</v>
      </c>
      <c r="AA4" s="39"/>
      <c r="AB4" s="39"/>
      <c r="AC4" s="39"/>
      <c r="AD4" s="39"/>
    </row>
    <row r="5" spans="1:30" x14ac:dyDescent="0.25">
      <c r="A5" s="40" t="s">
        <v>98</v>
      </c>
      <c r="B5" s="41">
        <f>+'CUADRO 1B'!C13/1000</f>
        <v>3.4053748749760002</v>
      </c>
      <c r="C5" s="41">
        <f>+'CUADRO 1B'!D13/1000</f>
        <v>4.3276399130019998</v>
      </c>
      <c r="D5" s="41">
        <f>+'CUADRO 1B'!E13/1000</f>
        <v>5.9809138800639996</v>
      </c>
      <c r="E5" s="41">
        <f>+'CUADRO 1B'!F13/1000</f>
        <v>5.165318662152</v>
      </c>
      <c r="F5" s="41">
        <f>+'CUADRO 1B'!G13/1000</f>
        <v>7.7693135030710003</v>
      </c>
      <c r="G5" s="41">
        <f>+'CUADRO 1B'!H13/1000</f>
        <v>8.2314867648670003</v>
      </c>
      <c r="H5" s="41">
        <f>+'CUADRO 1B'!I13/1000</f>
        <v>7.3860235205280009</v>
      </c>
      <c r="I5" s="41">
        <f>+'CUADRO 1B'!J13/1000</f>
        <v>8.2647096863940011</v>
      </c>
      <c r="J5" s="41">
        <f>+'CUADRO 1B'!K13/1000</f>
        <v>9.7116290402320011</v>
      </c>
      <c r="K5" s="41">
        <f>+'CUADRO 1B'!L13/1000</f>
        <v>11.403142433323001</v>
      </c>
      <c r="L5" s="41">
        <f>+'CUADRO 1B'!M13/1000</f>
        <v>12.342658568274999</v>
      </c>
      <c r="M5" s="41">
        <f>+'CUADROS 1A'!N13/1000</f>
        <v>12.893494841419491</v>
      </c>
      <c r="N5" s="41">
        <f>+'CUADROS 1A'!O13/1000</f>
        <v>13.247213905118</v>
      </c>
      <c r="O5" s="41">
        <f>+'CUADROS 1A'!P13/1000</f>
        <v>14.413743237307418</v>
      </c>
      <c r="P5" s="41">
        <f>+'CUADROS 1A'!Q13/1000</f>
        <v>11.41441513170952</v>
      </c>
      <c r="Q5" s="41">
        <f>+'CUADROS 1A'!R13/1000</f>
        <v>12.258888868952999</v>
      </c>
      <c r="R5" s="41">
        <f>+'CUADROS 1A'!S13/1000</f>
        <v>13.35766840321477</v>
      </c>
      <c r="S5" s="41">
        <f>+'CUADROS 1A'!T13/1000</f>
        <v>14.6168724757544</v>
      </c>
      <c r="T5" s="41">
        <f>+'CUADROS 1A'!U13/1000</f>
        <v>13.74449185126962</v>
      </c>
      <c r="U5" s="41">
        <f>+'CUADROS 1A'!V13/1000</f>
        <v>14.854856777895399</v>
      </c>
      <c r="V5" s="41">
        <f>+'CUADROS 1A'!W13/1000</f>
        <v>14.808365359441998</v>
      </c>
      <c r="W5" s="41">
        <f>+'CUADROS 1A'!X13/1000</f>
        <v>18.736750920226001</v>
      </c>
      <c r="X5" s="41">
        <f>+'CUADROS 1A'!Y13/1000</f>
        <v>18.896831667895999</v>
      </c>
      <c r="Y5" s="41">
        <f>+'CUADROS 1A'!Z13/1000</f>
        <v>21.778454694626003</v>
      </c>
      <c r="Z5" s="41">
        <f>+'CUADROS 1A'!AA13/1000</f>
        <v>26.984724718628499</v>
      </c>
      <c r="AA5" s="39"/>
      <c r="AB5" s="39"/>
      <c r="AC5" s="39"/>
      <c r="AD5" s="39"/>
    </row>
    <row r="6" spans="1:30" x14ac:dyDescent="0.25">
      <c r="A6" s="40" t="s">
        <v>99</v>
      </c>
      <c r="B6" s="41">
        <f>+'CUADRO 1B'!C18/1000</f>
        <v>43.814150965551995</v>
      </c>
      <c r="C6" s="41">
        <f>+'CUADRO 1B'!D18/1000</f>
        <v>61.994066069499993</v>
      </c>
      <c r="D6" s="41">
        <f>+'CUADRO 1B'!E18/1000</f>
        <v>59.968163314645992</v>
      </c>
      <c r="E6" s="41">
        <f>+'CUADRO 1B'!F18/1000</f>
        <v>71.120246362470994</v>
      </c>
      <c r="F6" s="41">
        <f>+'CUADRO 1B'!G18/1000</f>
        <v>75.235865061729001</v>
      </c>
      <c r="G6" s="41">
        <f>+'CUADRO 1B'!H18/1000</f>
        <v>94.029481227543016</v>
      </c>
      <c r="H6" s="41">
        <f>+'CUADRO 1B'!I18/1000</f>
        <v>100.54966833160901</v>
      </c>
      <c r="I6" s="41">
        <f>+'CUADRO 1B'!J18/1000</f>
        <v>100.77193801862899</v>
      </c>
      <c r="J6" s="41">
        <f>+'CUADRO 1B'!K18/1000</f>
        <v>122.136421040606</v>
      </c>
      <c r="K6" s="41">
        <f>+'CUADRO 1B'!L18/1000</f>
        <v>131.3086981088</v>
      </c>
      <c r="L6" s="41">
        <f>+'CUADRO 1B'!M18/1000</f>
        <v>125.41411776839038</v>
      </c>
      <c r="M6" s="41">
        <f>+'CUADROS 1A'!N18/1000</f>
        <v>151.31214714192049</v>
      </c>
      <c r="N6" s="41">
        <f>+'CUADROS 1A'!O18/1000</f>
        <v>165.6192213119599</v>
      </c>
      <c r="O6" s="41">
        <f>+'CUADROS 1A'!P18/1000</f>
        <v>191.43663456229856</v>
      </c>
      <c r="P6" s="41">
        <f>+'CUADROS 1A'!Q18/1000</f>
        <v>196.96127604297752</v>
      </c>
      <c r="Q6" s="41">
        <f>+'CUADROS 1A'!R18/1000</f>
        <v>207.594956960681</v>
      </c>
      <c r="R6" s="41">
        <f>+'CUADROS 1A'!S18/1000</f>
        <v>210.4261380601931</v>
      </c>
      <c r="S6" s="41">
        <f>+'CUADROS 1A'!T18/1000</f>
        <v>229.31608240950987</v>
      </c>
      <c r="T6" s="41">
        <f>+'CUADROS 1A'!U18/1000</f>
        <v>233.2602202794896</v>
      </c>
      <c r="U6" s="41">
        <f>+'CUADROS 1A'!V18/1000</f>
        <v>250.41122344978839</v>
      </c>
      <c r="V6" s="41">
        <f>+'CUADROS 1A'!W18/1000</f>
        <v>309.22042963039405</v>
      </c>
      <c r="W6" s="41">
        <f>+'CUADROS 1A'!X18/1000</f>
        <v>343.976129649141</v>
      </c>
      <c r="X6" s="41">
        <f>+'CUADROS 1A'!Y18/1000</f>
        <v>352.65867364184498</v>
      </c>
      <c r="Y6" s="41">
        <f>+'CUADROS 1A'!Z18/1000</f>
        <v>423.17267093595399</v>
      </c>
      <c r="Z6" s="41">
        <f>+'CUADROS 1A'!AA18/1000</f>
        <v>475.19611051027852</v>
      </c>
      <c r="AA6" s="39"/>
      <c r="AB6" s="39"/>
      <c r="AC6" s="39"/>
      <c r="AD6" s="39"/>
    </row>
    <row r="7" spans="1:30" x14ac:dyDescent="0.25">
      <c r="A7" s="2" t="s">
        <v>96</v>
      </c>
      <c r="B7" s="44">
        <f>+'CUADRO 1B'!C18/'CUADROS 1A'!C18*100</f>
        <v>86.598801426549826</v>
      </c>
      <c r="C7" s="44">
        <f>+'CUADRO 1B'!D18/'CUADROS 1A'!D18*100</f>
        <v>98.791948322470375</v>
      </c>
      <c r="D7" s="44">
        <f>+'CUADRO 1B'!E18/'CUADROS 1A'!E18*100</f>
        <v>89.829143709634636</v>
      </c>
      <c r="E7" s="44">
        <f>+'CUADRO 1B'!F18/'CUADROS 1A'!F18*100</f>
        <v>99.130447480035244</v>
      </c>
      <c r="F7" s="44">
        <f>+'CUADRO 1B'!G18/'CUADROS 1A'!G18*100</f>
        <v>92.079918961029605</v>
      </c>
      <c r="G7" s="44">
        <f>+'CUADRO 1B'!H18/'CUADROS 1A'!H18*100</f>
        <v>102.21799283035644</v>
      </c>
      <c r="H7" s="44">
        <f>+'CUADRO 1B'!I18/'CUADROS 1A'!I18*100</f>
        <v>94.927123571316827</v>
      </c>
      <c r="I7" s="44">
        <f>+'CUADRO 1B'!J18/'CUADROS 1A'!J18*100</f>
        <v>85.998180278067451</v>
      </c>
      <c r="J7" s="44">
        <f>+'CUADRO 1B'!K18/'CUADROS 1A'!K18*100</f>
        <v>97.482056790390033</v>
      </c>
      <c r="K7" s="44">
        <f>+'CUADRO 1B'!L18/'CUADROS 1A'!L18*100</f>
        <v>92.44131644296408</v>
      </c>
      <c r="L7" s="44">
        <f>+'CUADRO 1B'!M18/'CUADROS 1A'!M18*100</f>
        <v>83.743800570310512</v>
      </c>
      <c r="M7" s="44">
        <f>+'CUADRO 1B'!N18/'CUADROS 1A'!N18*100</f>
        <v>93.308447034813796</v>
      </c>
      <c r="N7" s="44">
        <f>+'CUADRO 1B'!O18/'CUADROS 1A'!O18*100</f>
        <v>93.057181549732022</v>
      </c>
      <c r="O7" s="44">
        <f>+'CUADRO 1B'!P18/'CUADROS 1A'!P18*100</f>
        <v>92.99620184165785</v>
      </c>
      <c r="P7" s="44">
        <f>+'CUADRO 1B'!Q18/'CUADROS 1A'!Q18*100</f>
        <v>93.343116789445673</v>
      </c>
      <c r="Q7" s="44">
        <f>+'CUADRO 1B'!R18/'CUADROS 1A'!R18*100</f>
        <v>96.327221012746492</v>
      </c>
      <c r="R7" s="44">
        <f>+'CUADRO 1B'!S18/'CUADROS 1A'!S18*100</f>
        <v>96.764278495867245</v>
      </c>
      <c r="S7" s="44">
        <f>+'CUADRO 1B'!T18/'CUADROS 1A'!T18*100</f>
        <v>94.788706261824814</v>
      </c>
      <c r="T7" s="44">
        <f>+'CUADRO 1B'!U18/'CUADROS 1A'!U18*100</f>
        <v>94.629884651696855</v>
      </c>
      <c r="U7" s="44">
        <f>+'CUADRO 1B'!V18/'CUADROS 1A'!V18*100</f>
        <v>95.391409840097609</v>
      </c>
      <c r="V7" s="44">
        <f>+'CUADRO 1B'!W18/'CUADROS 1A'!W18*100</f>
        <v>93.983619406006426</v>
      </c>
      <c r="W7" s="44">
        <f>+'CUADRO 1B'!X18/'CUADROS 1A'!X18*100</f>
        <v>93.458828008303598</v>
      </c>
      <c r="X7" s="44">
        <f>+'CUADRO 1B'!Y18/'CUADROS 1A'!Y18*100</f>
        <v>93.461970290623725</v>
      </c>
      <c r="Y7" s="44">
        <f>+'CUADRO 1B'!Z18/'CUADROS 1A'!Z18*100</f>
        <v>94.390948554012851</v>
      </c>
      <c r="Z7" s="44">
        <f>+'CUADRO 1B'!AA18/'CUADROS 1A'!AA18*100</f>
        <v>84.367599669079212</v>
      </c>
      <c r="AA7" s="2"/>
      <c r="AB7" s="2"/>
      <c r="AC7" s="2"/>
      <c r="AD7" s="2"/>
    </row>
    <row r="8" spans="1:30" x14ac:dyDescent="0.25">
      <c r="A8" s="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2"/>
      <c r="AB8" s="2"/>
      <c r="AC8" s="2"/>
      <c r="AD8" s="2"/>
    </row>
    <row r="9" spans="1:30" x14ac:dyDescent="0.25">
      <c r="A9" s="2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2"/>
      <c r="AB9" s="2"/>
      <c r="AC9" s="2"/>
      <c r="AD9" s="2"/>
    </row>
    <row r="10" spans="1:30" x14ac:dyDescent="0.25">
      <c r="A10" s="2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2"/>
      <c r="AB10" s="2"/>
      <c r="AC10" s="2"/>
      <c r="AD10" s="2"/>
    </row>
    <row r="11" spans="1:3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6"/>
      <c r="Y11" s="6"/>
      <c r="Z11" s="2"/>
      <c r="AA11" s="2"/>
      <c r="AB11" s="2"/>
      <c r="AC11" s="2"/>
      <c r="AD11" s="2"/>
    </row>
    <row r="12" spans="1:3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6"/>
      <c r="Y12" s="6"/>
      <c r="Z12" s="2"/>
      <c r="AA12" s="2"/>
      <c r="AB12" s="2"/>
      <c r="AC12" s="2"/>
      <c r="AD12" s="2"/>
    </row>
    <row r="13" spans="1:3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6"/>
      <c r="Y13" s="6"/>
      <c r="Z13" s="2"/>
      <c r="AA13" s="2"/>
      <c r="AB13" s="2"/>
      <c r="AC13" s="2"/>
      <c r="AD13" s="2"/>
    </row>
    <row r="14" spans="1:3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"/>
      <c r="Y14" s="6"/>
      <c r="Z14" s="2"/>
      <c r="AA14" s="2"/>
      <c r="AB14" s="2"/>
      <c r="AC14" s="2"/>
      <c r="AD14" s="2"/>
    </row>
    <row r="15" spans="1:3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25">
      <c r="A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25">
      <c r="A43" s="2" t="str">
        <f>+'CUADRO 1B'!B19</f>
        <v>Fuente: Ministerio de Hacienda y Crédito Público.  Ejecución de ingresos y gastos de las entidades del Presupuesto General de la Nación.</v>
      </c>
      <c r="B43" s="2"/>
      <c r="C43" s="2"/>
      <c r="D43" s="2"/>
      <c r="E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25">
      <c r="A44" s="2" t="str">
        <f>+'CUADRO 1B'!B20</f>
        <v>Nota 1/: 2000-2021 fuente Ingresos corrientes de la nación flujo de caja DGCPTN y 2022-2024 Sistema Integrado de Informacion Financiera-SIIF.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25">
      <c r="A45" s="2" t="str">
        <f>+'CUADRO 1B'!B21</f>
        <v>Nota 2/: Información a diciembre de 2024.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</sheetData>
  <pageMargins left="0.70866141732283472" right="0.70866141732283472" top="0.74803149606299213" bottom="0.74803149606299213" header="0.31496062992125984" footer="0.31496062992125984"/>
  <pageSetup scale="51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BFF3-E059-46D0-BD4B-FB4C494DC403}">
  <sheetPr>
    <pageSetUpPr fitToPage="1"/>
  </sheetPr>
  <dimension ref="A1:AF64"/>
  <sheetViews>
    <sheetView showGridLines="0" topLeftCell="A11" zoomScale="84" zoomScaleNormal="84" workbookViewId="0">
      <pane ySplit="3" topLeftCell="A14" activePane="bottomLeft" state="frozen"/>
      <selection activeCell="A11" sqref="A11"/>
      <selection pane="bottomLeft" activeCell="AE11" sqref="AE11:AF13"/>
    </sheetView>
  </sheetViews>
  <sheetFormatPr baseColWidth="10" defaultRowHeight="15" x14ac:dyDescent="0.25"/>
  <cols>
    <col min="2" max="27" width="5.7109375" customWidth="1"/>
  </cols>
  <sheetData>
    <row r="1" spans="1:32" x14ac:dyDescent="0.25">
      <c r="A1" s="2" t="s">
        <v>94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2" x14ac:dyDescent="0.25">
      <c r="A3" s="2"/>
      <c r="B3" s="105">
        <f>+'CUADROS 1A'!C7</f>
        <v>2000</v>
      </c>
      <c r="C3" s="105">
        <f>+'CUADROS 1A'!D7</f>
        <v>2001</v>
      </c>
      <c r="D3" s="105">
        <f>+'CUADROS 1A'!E7</f>
        <v>2002</v>
      </c>
      <c r="E3" s="105">
        <f>+'CUADROS 1A'!F7</f>
        <v>2003</v>
      </c>
      <c r="F3" s="105">
        <f>+'CUADROS 1A'!G7</f>
        <v>2004</v>
      </c>
      <c r="G3" s="105" t="str">
        <f>+'CUADROS 1A'!H7</f>
        <v>2005 1/</v>
      </c>
      <c r="H3" s="105">
        <f>+'CUADROS 1A'!I7</f>
        <v>2006</v>
      </c>
      <c r="I3" s="105">
        <f>+'CUADROS 1A'!J7</f>
        <v>2007</v>
      </c>
      <c r="J3" s="105">
        <f>+'CUADROS 1A'!K7</f>
        <v>2008</v>
      </c>
      <c r="K3" s="105">
        <f>+'CUADROS 1A'!L7</f>
        <v>2009</v>
      </c>
      <c r="L3" s="105">
        <f>+'CUADROS 1A'!M7</f>
        <v>2010</v>
      </c>
      <c r="M3" s="105">
        <f>+'CUADROS 1A'!N7</f>
        <v>2011</v>
      </c>
      <c r="N3" s="105">
        <f>+'CUADROS 1A'!O7</f>
        <v>2012</v>
      </c>
      <c r="O3" s="105" t="str">
        <f>+'CUADROS 1A'!P7</f>
        <v>2013 2/</v>
      </c>
      <c r="P3" s="105">
        <f>+'CUADROS 1A'!Q7</f>
        <v>2014</v>
      </c>
      <c r="Q3" s="105">
        <f>+'CUADROS 1A'!R7</f>
        <v>2015</v>
      </c>
      <c r="R3" s="105">
        <f>+'CUADROS 1A'!S7</f>
        <v>2016</v>
      </c>
      <c r="S3" s="105">
        <f>+'CUADROS 1A'!T7</f>
        <v>2017</v>
      </c>
      <c r="T3" s="105">
        <f>+'CUADROS 1A'!U7</f>
        <v>2018</v>
      </c>
      <c r="U3" s="105">
        <f>+'CUADROS 1A'!V7</f>
        <v>2019</v>
      </c>
      <c r="V3" s="105">
        <f>+'CUADROS 1A'!W7</f>
        <v>2020</v>
      </c>
      <c r="W3" s="105">
        <f>+'CUADROS 1A'!X7</f>
        <v>2021</v>
      </c>
      <c r="X3" s="105">
        <f>+'CUADROS 1A'!Y7</f>
        <v>2022</v>
      </c>
      <c r="Y3" s="105">
        <f>+'CUADROS 1A'!Z7</f>
        <v>2023</v>
      </c>
      <c r="Z3" s="105">
        <f>+'CUADROS 1A'!AA7</f>
        <v>2024</v>
      </c>
      <c r="AA3" s="105" t="s">
        <v>375</v>
      </c>
      <c r="AB3" s="2"/>
      <c r="AC3" s="2"/>
      <c r="AD3" s="2"/>
    </row>
    <row r="4" spans="1:32" x14ac:dyDescent="0.25">
      <c r="A4" s="43" t="str">
        <f>+'CUADROS 1A'!B9</f>
        <v>Ingresos Corrientes de la Nación</v>
      </c>
      <c r="B4" s="106">
        <f>+'CUADROS 1A'!C9/1000</f>
        <v>19.650642974950003</v>
      </c>
      <c r="C4" s="106">
        <f>+'CUADROS 1A'!D9/1000</f>
        <v>25.528455999999998</v>
      </c>
      <c r="D4" s="106">
        <f>+'CUADROS 1A'!E9/1000</f>
        <v>29.132257688322998</v>
      </c>
      <c r="E4" s="106">
        <f>+'CUADROS 1A'!F9/1000</f>
        <v>31.891395355501</v>
      </c>
      <c r="F4" s="106">
        <f>+'CUADROS 1A'!G9/1000</f>
        <v>36.788435</v>
      </c>
      <c r="G4" s="106">
        <f>+'CUADROS 1A'!H9/1000</f>
        <v>38.996760999999999</v>
      </c>
      <c r="H4" s="106">
        <f>+'CUADROS 1A'!I9/1000</f>
        <v>46.316487000000002</v>
      </c>
      <c r="I4" s="106">
        <f>+'CUADROS 1A'!J9/1000</f>
        <v>54.073192000000006</v>
      </c>
      <c r="J4" s="106">
        <f>+'CUADROS 1A'!K9/1000</f>
        <v>66.212047999999996</v>
      </c>
      <c r="K4" s="106">
        <f>+'CUADROS 1A'!L9/1000</f>
        <v>75.436451000000005</v>
      </c>
      <c r="L4" s="106">
        <f>+'CUADROS 1A'!M9/1000</f>
        <v>71.161267999999993</v>
      </c>
      <c r="M4" s="106">
        <f>+'CUADROS 1A'!N9/1000</f>
        <v>75.114125628281997</v>
      </c>
      <c r="N4" s="106">
        <f>+'CUADROS 1A'!O9/1000</f>
        <v>89.501248565840996</v>
      </c>
      <c r="O4" s="106">
        <f>+'CUADROS 1A'!P9/1000</f>
        <v>102.089648075513</v>
      </c>
      <c r="P4" s="106">
        <f>+'CUADROS 1A'!Q9/1000</f>
        <v>103.85678039538101</v>
      </c>
      <c r="Q4" s="106">
        <f>+'CUADROS 1A'!R9/1000</f>
        <v>110.560293609417</v>
      </c>
      <c r="R4" s="106">
        <f>+'CUADROS 1A'!S9/1000</f>
        <v>117.117964609117</v>
      </c>
      <c r="S4" s="106">
        <f>+'CUADROS 1A'!T9/1000</f>
        <v>125.141963610902</v>
      </c>
      <c r="T4" s="106">
        <f>+'CUADROS 1A'!U9/1000</f>
        <v>138.10787494465401</v>
      </c>
      <c r="U4" s="106">
        <f>+'CUADROS 1A'!V9/1000</f>
        <v>144.209794175871</v>
      </c>
      <c r="V4" s="106">
        <f>+'CUADROS 1A'!W9/1000</f>
        <v>135.64685999999998</v>
      </c>
      <c r="W4" s="106">
        <f>+'CUADROS 1A'!X9/1000</f>
        <v>151.78080391474802</v>
      </c>
      <c r="X4" s="106">
        <f>+'CUADROS 1A'!Y9/1000</f>
        <v>170.86157605697599</v>
      </c>
      <c r="Y4" s="106">
        <f>+'CUADROS 1A'!Z9/1000</f>
        <v>275.63395199999997</v>
      </c>
      <c r="Z4" s="106">
        <f>+'CUADROS 1A'!AA9/1000</f>
        <v>289.00520599999999</v>
      </c>
      <c r="AA4" s="106">
        <f>+'CUADROS 1A'!AB9/1000</f>
        <v>305.77792700000003</v>
      </c>
      <c r="AB4" s="39"/>
      <c r="AC4" s="39"/>
      <c r="AD4" s="39"/>
    </row>
    <row r="5" spans="1:32" x14ac:dyDescent="0.25">
      <c r="A5" s="43" t="str">
        <f>+'CUADROS 1A'!B10</f>
        <v>Recursos de Capital de la Nación</v>
      </c>
      <c r="B5" s="106">
        <f>+'CUADROS 1A'!C10/1000</f>
        <v>23.551549751224996</v>
      </c>
      <c r="C5" s="106">
        <f>+'CUADROS 1A'!D10/1000</f>
        <v>28.131782966836262</v>
      </c>
      <c r="D5" s="106">
        <f>+'CUADROS 1A'!E10/1000</f>
        <v>29.294765363941</v>
      </c>
      <c r="E5" s="106">
        <f>+'CUADROS 1A'!F10/1000</f>
        <v>31.621394488290417</v>
      </c>
      <c r="F5" s="106">
        <f>+'CUADROS 1A'!G10/1000</f>
        <v>33.384868661166003</v>
      </c>
      <c r="G5" s="106">
        <f>+'CUADROS 1A'!H10/1000</f>
        <v>41.368711798227388</v>
      </c>
      <c r="H5" s="106">
        <f>+'CUADROS 1A'!I10/1000</f>
        <v>47.579240591582</v>
      </c>
      <c r="I5" s="106">
        <f>+'CUADROS 1A'!J10/1000</f>
        <v>49.93861203650544</v>
      </c>
      <c r="J5" s="106">
        <f>+'CUADROS 1A'!K10/1000</f>
        <v>45.382110475996008</v>
      </c>
      <c r="K5" s="106">
        <f>+'CUADROS 1A'!L10/1000</f>
        <v>48.479341017408188</v>
      </c>
      <c r="L5" s="106">
        <f>+'CUADROS 1A'!M10/1000</f>
        <v>55.913339206781593</v>
      </c>
      <c r="M5" s="106">
        <f>+'CUADROS 1A'!N10/1000</f>
        <v>54.575357922044013</v>
      </c>
      <c r="N5" s="106">
        <f>+'CUADROS 1A'!O10/1000</f>
        <v>53.250206220491897</v>
      </c>
      <c r="O5" s="106">
        <f>+'CUADROS 1A'!P10/1000</f>
        <v>60.729989469703739</v>
      </c>
      <c r="P5" s="106">
        <f>+'CUADROS 1A'!Q10/1000</f>
        <v>59.724496606917008</v>
      </c>
      <c r="Q5" s="106">
        <f>+'CUADROS 1A'!R10/1000</f>
        <v>63.812000228823997</v>
      </c>
      <c r="R5" s="106">
        <f>+'CUADROS 1A'!S10/1000</f>
        <v>60.187867429876313</v>
      </c>
      <c r="S5" s="106">
        <f>+'CUADROS 1A'!T10/1000</f>
        <v>73.747526206556444</v>
      </c>
      <c r="T5" s="106">
        <f>+'CUADROS 1A'!U10/1000</f>
        <v>68.313305632416984</v>
      </c>
      <c r="U5" s="106">
        <f>+'CUADROS 1A'!V10/1000</f>
        <v>78.576864593541998</v>
      </c>
      <c r="V5" s="106">
        <f>+'CUADROS 1A'!W10/1000</f>
        <v>104.147345862679</v>
      </c>
      <c r="W5" s="106">
        <f>+'CUADROS 1A'!X10/1000</f>
        <v>134.15934582237102</v>
      </c>
      <c r="X5" s="106">
        <f>+'CUADROS 1A'!Y10/1000</f>
        <v>146.83468195029101</v>
      </c>
      <c r="Y5" s="106">
        <f>+'CUADROS 1A'!Z10/1000</f>
        <v>108.47613419164499</v>
      </c>
      <c r="Z5" s="106">
        <f>+'CUADROS 1A'!AA10/1000</f>
        <v>140.891805104459</v>
      </c>
      <c r="AA5" s="106">
        <f>+'CUADROS 1A'!AB10/1000</f>
        <v>155.76957984958801</v>
      </c>
      <c r="AB5" s="39"/>
      <c r="AC5" s="39"/>
      <c r="AD5" s="39"/>
    </row>
    <row r="6" spans="1:32" x14ac:dyDescent="0.25">
      <c r="A6" s="43" t="str">
        <f>+'CUADROS 1A'!B11</f>
        <v>Contribuciones Parafiscales de la Nación</v>
      </c>
      <c r="B6" s="106">
        <f>+'CUADROS 1A'!C11/1000</f>
        <v>0.75954659999999996</v>
      </c>
      <c r="C6" s="106">
        <f>+'CUADROS 1A'!D11/1000</f>
        <v>1.04557603947</v>
      </c>
      <c r="D6" s="106">
        <f>+'CUADROS 1A'!E11/1000</f>
        <v>0.37345092561799997</v>
      </c>
      <c r="E6" s="106">
        <f>+'CUADROS 1A'!F11/1000</f>
        <v>0.82349408327800011</v>
      </c>
      <c r="F6" s="106">
        <f>+'CUADROS 1A'!G11/1000</f>
        <v>0.48326026016300005</v>
      </c>
      <c r="G6" s="106">
        <f>+'CUADROS 1A'!H11/1000</f>
        <v>0.53910063289200005</v>
      </c>
      <c r="H6" s="106">
        <f>+'CUADROS 1A'!I11/1000</f>
        <v>0.59893433150099995</v>
      </c>
      <c r="I6" s="106">
        <f>+'CUADROS 1A'!J11/1000</f>
        <v>0.62310252567400004</v>
      </c>
      <c r="J6" s="106">
        <f>+'CUADROS 1A'!K11/1000</f>
        <v>0.73175942080099987</v>
      </c>
      <c r="K6" s="106">
        <f>+'CUADROS 1A'!L11/1000</f>
        <v>0.834992888559</v>
      </c>
      <c r="L6" s="106">
        <f>+'CUADROS 1A'!M11/1000</f>
        <v>1.1511814952980002</v>
      </c>
      <c r="M6" s="106">
        <f>+'CUADROS 1A'!N11/1000</f>
        <v>0.89743518404599998</v>
      </c>
      <c r="N6" s="106">
        <f>+'CUADROS 1A'!O11/1000</f>
        <v>1.0443312271050003</v>
      </c>
      <c r="O6" s="106">
        <f>+'CUADROS 1A'!P11/1000</f>
        <v>1.206443724583</v>
      </c>
      <c r="P6" s="106">
        <f>+'CUADROS 1A'!Q11/1000</f>
        <v>1.281072421732</v>
      </c>
      <c r="Q6" s="106">
        <f>+'CUADROS 1A'!R11/1000</f>
        <v>1.3681874590560001</v>
      </c>
      <c r="R6" s="106">
        <f>+'CUADROS 1A'!S11/1000</f>
        <v>1.5592188326709999</v>
      </c>
      <c r="S6" s="106">
        <f>+'CUADROS 1A'!T11/1000</f>
        <v>1.6603112205330002</v>
      </c>
      <c r="T6" s="106">
        <f>+'CUADROS 1A'!U11/1000</f>
        <v>1.9337456798650001</v>
      </c>
      <c r="U6" s="106">
        <f>+'CUADROS 1A'!V11/1000</f>
        <v>2.0853839999999999</v>
      </c>
      <c r="V6" s="106">
        <f>+'CUADROS 1A'!W11/1000</f>
        <v>2.239268798191</v>
      </c>
      <c r="W6" s="106">
        <f>+'CUADROS 1A'!X11/1000</f>
        <v>2.4160628363629999</v>
      </c>
      <c r="X6" s="106">
        <f>+'CUADROS 1A'!Y11/1000</f>
        <v>2.434904976821</v>
      </c>
      <c r="Y6" s="106">
        <f>+'CUADROS 1A'!Z11/1000</f>
        <v>2.7073823750760004</v>
      </c>
      <c r="Z6" s="106">
        <f>+'CUADROS 1A'!AA11/1000</f>
        <v>3.1070450878739999</v>
      </c>
      <c r="AA6" s="106">
        <f>+'CUADROS 1A'!AB11/1000</f>
        <v>4.0316898533089995</v>
      </c>
      <c r="AB6" s="39"/>
      <c r="AC6" s="39"/>
      <c r="AD6" s="39"/>
    </row>
    <row r="7" spans="1:32" x14ac:dyDescent="0.25">
      <c r="A7" s="43" t="str">
        <f>+'CUADROS 1A'!B12</f>
        <v>Fondos Especiales de la Nación</v>
      </c>
      <c r="B7" s="106">
        <f>+'CUADROS 1A'!C12/1000</f>
        <v>2.4526386428140001</v>
      </c>
      <c r="C7" s="106">
        <f>+'CUADROS 1A'!D12/1000</f>
        <v>3.279547247385</v>
      </c>
      <c r="D7" s="106">
        <f>+'CUADROS 1A'!E12/1000</f>
        <v>2.9022260221180001</v>
      </c>
      <c r="E7" s="106">
        <f>+'CUADROS 1A'!F12/1000</f>
        <v>2.5116439461229998</v>
      </c>
      <c r="F7" s="106">
        <f>+'CUADROS 1A'!G12/1000</f>
        <v>3.3293823721720002</v>
      </c>
      <c r="G7" s="106">
        <f>+'CUADROS 1A'!H12/1000</f>
        <v>3.3191033293539998</v>
      </c>
      <c r="H7" s="106">
        <f>+'CUADROS 1A'!I12/1000</f>
        <v>4.4554863957709996</v>
      </c>
      <c r="I7" s="106">
        <f>+'CUADROS 1A'!J12/1000</f>
        <v>4.9019067899580007</v>
      </c>
      <c r="J7" s="106">
        <f>+'CUADROS 1A'!K12/1000</f>
        <v>4.1547316770050005</v>
      </c>
      <c r="K7" s="106">
        <f>+'CUADROS 1A'!L12/1000</f>
        <v>6.0781099825769997</v>
      </c>
      <c r="L7" s="106">
        <f>+'CUADROS 1A'!M12/1000</f>
        <v>8.9253563478849998</v>
      </c>
      <c r="M7" s="106">
        <f>+'CUADROS 1A'!N12/1000</f>
        <v>7.8317335661289995</v>
      </c>
      <c r="N7" s="106">
        <f>+'CUADROS 1A'!O12/1000</f>
        <v>8.5762213934039995</v>
      </c>
      <c r="O7" s="106">
        <f>+'CUADROS 1A'!P12/1000</f>
        <v>12.996810055191419</v>
      </c>
      <c r="P7" s="106">
        <f>+'CUADROS 1A'!Q12/1000</f>
        <v>20.684511487238002</v>
      </c>
      <c r="Q7" s="106">
        <f>+'CUADROS 1A'!R12/1000</f>
        <v>19.595586794431</v>
      </c>
      <c r="R7" s="106">
        <f>+'CUADROS 1A'!S12/1000</f>
        <v>18.203418785314003</v>
      </c>
      <c r="S7" s="106">
        <f>+'CUADROS 1A'!T12/1000</f>
        <v>14.149408895764001</v>
      </c>
      <c r="T7" s="106">
        <f>+'CUADROS 1A'!U12/1000</f>
        <v>11.160802171284001</v>
      </c>
      <c r="U7" s="106">
        <f>+'CUADROS 1A'!V12/1000</f>
        <v>10.684323902480001</v>
      </c>
      <c r="V7" s="106">
        <f>+'CUADROS 1A'!W12/1000</f>
        <v>52.378589610082003</v>
      </c>
      <c r="W7" s="106">
        <f>+'CUADROS 1A'!X12/1000</f>
        <v>36.883166155432995</v>
      </c>
      <c r="X7" s="106">
        <f>+'CUADROS 1A'!Y12/1000</f>
        <v>13.630678989861</v>
      </c>
      <c r="Y7" s="106">
        <f>+'CUADROS 1A'!Z12/1000</f>
        <v>14.576747674606999</v>
      </c>
      <c r="Z7" s="106">
        <f>+'CUADROS 1A'!AA12/1000</f>
        <v>15.207329599316999</v>
      </c>
      <c r="AA7" s="106">
        <f>+'CUADROS 1A'!AB12/1000</f>
        <v>18.119471887410995</v>
      </c>
      <c r="AB7" s="39"/>
      <c r="AC7" s="39"/>
      <c r="AD7" s="39"/>
    </row>
    <row r="8" spans="1:32" x14ac:dyDescent="0.25">
      <c r="A8" s="40" t="s">
        <v>343</v>
      </c>
      <c r="B8" s="106">
        <f>+'CUADROS 1A'!C8/1000</f>
        <v>46.414377968989001</v>
      </c>
      <c r="C8" s="106">
        <f>+'CUADROS 1A'!D8/1000</f>
        <v>57.985362253691257</v>
      </c>
      <c r="D8" s="106">
        <f>+'CUADROS 1A'!E8/1000</f>
        <v>61.7027</v>
      </c>
      <c r="E8" s="106">
        <f>+'CUADROS 1A'!F8/1000</f>
        <v>66.847927873192418</v>
      </c>
      <c r="F8" s="106">
        <f>+'CUADROS 1A'!G8/1000</f>
        <v>73.985946293500987</v>
      </c>
      <c r="G8" s="106">
        <f>+'CUADROS 1A'!H8/1000</f>
        <v>84.223676760473396</v>
      </c>
      <c r="H8" s="106">
        <f>+'CUADROS 1A'!I8/1000</f>
        <v>98.950148318854005</v>
      </c>
      <c r="I8" s="106">
        <f>+'CUADROS 1A'!J8/1000</f>
        <v>109.53681335213743</v>
      </c>
      <c r="J8" s="106">
        <f>+'CUADROS 1A'!K8/1000</f>
        <v>116.48064957380198</v>
      </c>
      <c r="K8" s="106">
        <f>+'CUADROS 1A'!L8/1000</f>
        <v>130.8288948885442</v>
      </c>
      <c r="L8" s="106">
        <f>+'CUADROS 1A'!M8/1000</f>
        <v>137.15114504996461</v>
      </c>
      <c r="M8" s="106">
        <f>+'CUADROS 1A'!N8/1000</f>
        <v>138.41865230050101</v>
      </c>
      <c r="N8" s="106">
        <f>+'CUADROS 1A'!O8/1000</f>
        <v>152.3720074068419</v>
      </c>
      <c r="O8" s="106">
        <f>+'CUADROS 1A'!P8/1000</f>
        <v>177.02289132499115</v>
      </c>
      <c r="P8" s="106">
        <f>+'CUADROS 1A'!Q8/1000</f>
        <v>185.54686091126803</v>
      </c>
      <c r="Q8" s="106">
        <f>+'CUADROS 1A'!R8/1000</f>
        <v>195.33606809172801</v>
      </c>
      <c r="R8" s="106">
        <f>+'CUADROS 1A'!S8/1000</f>
        <v>197.06846965697832</v>
      </c>
      <c r="S8" s="106">
        <f>+'CUADROS 1A'!T8/1000</f>
        <v>214.69920993375544</v>
      </c>
      <c r="T8" s="106">
        <f>+'CUADROS 1A'!U8/1000</f>
        <v>219.51572842822</v>
      </c>
      <c r="U8" s="106">
        <f>+'CUADROS 1A'!V8/1000</f>
        <v>235.55636667189302</v>
      </c>
      <c r="V8" s="106">
        <f>+'CUADROS 1A'!W8/1000</f>
        <v>294.41206427095204</v>
      </c>
      <c r="W8" s="106">
        <f>+'CUADROS 1A'!X8/1000</f>
        <v>325.23937872891503</v>
      </c>
      <c r="X8" s="106">
        <f>+'CUADROS 1A'!Y8/1000</f>
        <v>333.761841973949</v>
      </c>
      <c r="Y8" s="106">
        <f>+'CUADROS 1A'!Z8/1000</f>
        <v>401.39421624132797</v>
      </c>
      <c r="Z8" s="106">
        <f>+'CUADROS 1A'!AA8/1000</f>
        <v>448.21138579165</v>
      </c>
      <c r="AA8" s="106">
        <f>+'CUADROS 1A'!AB8/1000</f>
        <v>483.69866859030805</v>
      </c>
      <c r="AB8" s="39"/>
      <c r="AC8" s="39"/>
      <c r="AD8" s="39"/>
    </row>
    <row r="9" spans="1:32" x14ac:dyDescent="0.25">
      <c r="A9" s="40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39"/>
      <c r="AC9" s="39"/>
      <c r="AD9" s="39"/>
    </row>
    <row r="10" spans="1:32" x14ac:dyDescent="0.25">
      <c r="A10" s="2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5"/>
      <c r="AB10" s="2"/>
      <c r="AC10" s="2"/>
      <c r="AD10" s="2"/>
    </row>
    <row r="11" spans="1:32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2"/>
      <c r="AB11" s="2"/>
      <c r="AE11" s="2"/>
      <c r="AF11" s="2"/>
    </row>
    <row r="12" spans="1:32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2"/>
      <c r="AB12" s="2"/>
      <c r="AE12" s="2"/>
      <c r="AF12" s="2"/>
    </row>
    <row r="13" spans="1:32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2"/>
      <c r="AB13" s="2"/>
      <c r="AE13" s="2"/>
      <c r="AF13" s="2"/>
    </row>
    <row r="14" spans="1:32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2"/>
      <c r="AB14" s="2"/>
      <c r="AC14" s="2"/>
      <c r="AD14" s="2"/>
    </row>
    <row r="15" spans="1:32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2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25">
      <c r="A46" s="100" t="str">
        <f>+'CUADROS 1A'!B19</f>
        <v>Fuente: Ministerio de Hacienda y Crédito Público.  Ejecución de ingresos y gastos de las entidades del Presupuesto General de la Nación.</v>
      </c>
      <c r="B46" s="2"/>
      <c r="C46" s="2"/>
      <c r="D46" s="2"/>
      <c r="E46" s="2"/>
      <c r="F46" s="2"/>
      <c r="G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25">
      <c r="A47" s="100" t="str">
        <f>+'CUADROS 1A'!B20</f>
        <v>Nota 1/: En ingresos del presupuesto nacional 2005 no incluye ingresos por $1,486 mm de la Ley de Financiamiento que el Congreso de la República no aprobó.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25">
      <c r="A48" s="100" t="str">
        <f>+'CUADROS 1A'!B21</f>
        <v>Nota 2/: En ingresos del presupuesto nacional 2013 Incluye sustitución de ingresos CREE contenidos en los Decretos 850 y 939 de 2013. Los cuales no fueron modificados en ingresos estapúblicos.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25">
      <c r="A49" s="100" t="str">
        <f>+'CUADROS 1A'!B22</f>
        <v>Nota 3/: Información a enero de 2025.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6"/>
      <c r="Y61" s="6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6"/>
      <c r="Y62" s="6"/>
      <c r="Z62" s="2"/>
      <c r="AA62" s="2"/>
      <c r="AB62" s="2"/>
      <c r="AC62" s="2"/>
      <c r="AD62" s="2"/>
    </row>
    <row r="63" spans="1:3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6"/>
      <c r="Y63" s="6"/>
      <c r="Z63" s="2"/>
      <c r="AA63" s="2"/>
      <c r="AB63" s="2"/>
      <c r="AC63" s="2"/>
      <c r="AD63" s="2"/>
    </row>
    <row r="64" spans="1:30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6"/>
      <c r="Y64" s="6"/>
      <c r="Z64" s="2"/>
      <c r="AA64" s="2"/>
      <c r="AB64" s="2"/>
      <c r="AC64" s="2"/>
      <c r="AD64" s="2"/>
    </row>
  </sheetData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D3BBB-7BCE-4BCE-A788-419781E83429}">
  <dimension ref="A1:AD63"/>
  <sheetViews>
    <sheetView showGridLines="0" topLeftCell="A10" zoomScale="80" zoomScaleNormal="80" workbookViewId="0">
      <pane ySplit="3" topLeftCell="A13" activePane="bottomLeft" state="frozen"/>
      <selection activeCell="A10" sqref="A10"/>
      <selection pane="bottomLeft" activeCell="A50" sqref="A50"/>
    </sheetView>
  </sheetViews>
  <sheetFormatPr baseColWidth="10" defaultRowHeight="15" x14ac:dyDescent="0.25"/>
  <cols>
    <col min="1" max="1" width="16.140625" customWidth="1"/>
    <col min="2" max="3" width="5.140625" bestFit="1" customWidth="1"/>
    <col min="4" max="4" width="4.85546875" bestFit="1" customWidth="1"/>
    <col min="5" max="8" width="5.140625" bestFit="1" customWidth="1"/>
    <col min="9" max="9" width="4.85546875" bestFit="1" customWidth="1"/>
    <col min="10" max="12" width="5.42578125" bestFit="1" customWidth="1"/>
    <col min="13" max="13" width="6.85546875" customWidth="1"/>
    <col min="14" max="26" width="5.42578125" bestFit="1" customWidth="1"/>
  </cols>
  <sheetData>
    <row r="1" spans="1:30" x14ac:dyDescent="0.25">
      <c r="A1" s="2" t="s">
        <v>95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30" x14ac:dyDescent="0.25">
      <c r="A3" s="2"/>
      <c r="B3" s="42">
        <f>+'CUADRO 1B'!C7</f>
        <v>2000</v>
      </c>
      <c r="C3" s="42">
        <f>+'CUADRO 1B'!D7</f>
        <v>2001</v>
      </c>
      <c r="D3" s="42">
        <f>+'CUADRO 1B'!E7</f>
        <v>2002</v>
      </c>
      <c r="E3" s="42">
        <f>+'CUADRO 1B'!F7</f>
        <v>2003</v>
      </c>
      <c r="F3" s="42">
        <f>+'CUADRO 1B'!G7</f>
        <v>2004</v>
      </c>
      <c r="G3" s="42">
        <f>+'CUADRO 1B'!H7</f>
        <v>2005</v>
      </c>
      <c r="H3" s="42">
        <f>+'CUADRO 1B'!I7</f>
        <v>2006</v>
      </c>
      <c r="I3" s="42">
        <f>+'CUADRO 1B'!J7</f>
        <v>2007</v>
      </c>
      <c r="J3" s="42">
        <f>+'CUADRO 1B'!K7</f>
        <v>2008</v>
      </c>
      <c r="K3" s="42">
        <f>+'CUADRO 1B'!L7</f>
        <v>2009</v>
      </c>
      <c r="L3" s="42">
        <f>+'CUADRO 1B'!M7</f>
        <v>2010</v>
      </c>
      <c r="M3" s="42">
        <f>+'CUADRO 1B'!N7</f>
        <v>2011</v>
      </c>
      <c r="N3" s="42">
        <f>+'CUADRO 1B'!O7</f>
        <v>2012</v>
      </c>
      <c r="O3" s="42">
        <f>+'CUADRO 1B'!P7</f>
        <v>2013</v>
      </c>
      <c r="P3" s="42">
        <f>+'CUADRO 1B'!Q7</f>
        <v>2014</v>
      </c>
      <c r="Q3" s="42">
        <f>+'CUADRO 1B'!R7</f>
        <v>2015</v>
      </c>
      <c r="R3" s="42">
        <f>+'CUADRO 1B'!S7</f>
        <v>2016</v>
      </c>
      <c r="S3" s="42">
        <f>+'CUADRO 1B'!T7</f>
        <v>2017</v>
      </c>
      <c r="T3" s="42">
        <f>+'CUADRO 1B'!U7</f>
        <v>2018</v>
      </c>
      <c r="U3" s="42">
        <f>+'CUADRO 1B'!V7</f>
        <v>2019</v>
      </c>
      <c r="V3" s="42">
        <f>+'CUADRO 1B'!W7</f>
        <v>2020</v>
      </c>
      <c r="W3" s="42">
        <f>+'CUADRO 1B'!X7</f>
        <v>2021</v>
      </c>
      <c r="X3" s="42">
        <f>+'CUADRO 1B'!Y7</f>
        <v>2022</v>
      </c>
      <c r="Y3" s="42">
        <f>+'CUADRO 1B'!Z7</f>
        <v>2023</v>
      </c>
      <c r="Z3" s="42" t="str">
        <f>+'CUADRO 1B'!AA7</f>
        <v>2024 2/</v>
      </c>
      <c r="AA3" s="2"/>
      <c r="AB3" s="2"/>
      <c r="AC3" s="2"/>
      <c r="AD3" s="2"/>
    </row>
    <row r="4" spans="1:30" x14ac:dyDescent="0.25">
      <c r="A4" s="43" t="str">
        <f>+'CUADROS 1A'!B9</f>
        <v>Ingresos Corrientes de la Nación</v>
      </c>
      <c r="B4" s="41">
        <f>+'CUADRO 1B'!C9/1000</f>
        <v>16.691714874059997</v>
      </c>
      <c r="C4" s="41">
        <f>+'CUADRO 1B'!D9/1000</f>
        <v>25.362151570891999</v>
      </c>
      <c r="D4" s="41">
        <f>+'CUADRO 1B'!E9/1000</f>
        <v>27.425288601303997</v>
      </c>
      <c r="E4" s="41">
        <f>+'CUADRO 1B'!F9/1000</f>
        <v>31.692501207286</v>
      </c>
      <c r="F4" s="41">
        <f>+'CUADRO 1B'!G9/1000</f>
        <v>36.925919913203998</v>
      </c>
      <c r="G4" s="41">
        <f>+'CUADRO 1B'!H9/1000</f>
        <v>42.571824430627004</v>
      </c>
      <c r="H4" s="41">
        <f>+'CUADRO 1B'!I9/1000</f>
        <v>51.510012687624005</v>
      </c>
      <c r="I4" s="41">
        <f>+'CUADRO 1B'!J9/1000</f>
        <v>57.782650772538993</v>
      </c>
      <c r="J4" s="41">
        <f>+'CUADRO 1B'!K9/1000</f>
        <v>65.018531590899002</v>
      </c>
      <c r="K4" s="41">
        <f>+'CUADRO 1B'!L9/1000</f>
        <v>65.644190684855005</v>
      </c>
      <c r="L4" s="41">
        <f>+'CUADRO 1B'!M9/1000</f>
        <v>67.923849025584374</v>
      </c>
      <c r="M4" s="41">
        <f>+'CUADRO 1B'!N9/1000</f>
        <v>84.619902182755908</v>
      </c>
      <c r="N4" s="41">
        <f>+'CUADRO 1B'!O9/1000</f>
        <v>96.460466615847977</v>
      </c>
      <c r="O4" s="41">
        <f>+'CUADRO 1B'!P9/1000</f>
        <v>98.802391461526881</v>
      </c>
      <c r="P4" s="41">
        <f>+'CUADRO 1B'!Q9/1000</f>
        <v>96.399486156754008</v>
      </c>
      <c r="Q4" s="41">
        <f>+'CUADRO 1B'!R9/1000</f>
        <v>107.00662507175601</v>
      </c>
      <c r="R4" s="41">
        <f>+'CUADRO 1B'!S9/1000</f>
        <v>109.15896875111399</v>
      </c>
      <c r="S4" s="41">
        <f>+'CUADRO 1B'!T9/1000</f>
        <v>128.37195514098545</v>
      </c>
      <c r="T4" s="41">
        <f>+'CUADRO 1B'!U9/1000</f>
        <v>132.64653222712198</v>
      </c>
      <c r="U4" s="41">
        <f>+'CUADRO 1B'!V9/1000</f>
        <v>153.01000846203979</v>
      </c>
      <c r="V4" s="41">
        <f>+'CUADRO 1B'!W9/1000</f>
        <v>132.552047113009</v>
      </c>
      <c r="W4" s="41">
        <f>+'CUADRO 1B'!X9/1000</f>
        <v>162.45871626525403</v>
      </c>
      <c r="X4" s="41">
        <f>+'CUADRO 1B'!Y9/1000</f>
        <v>213.29092891944123</v>
      </c>
      <c r="Y4" s="41">
        <f>+'CUADRO 1B'!Z9/1000</f>
        <v>264.18394098190345</v>
      </c>
      <c r="Z4" s="41">
        <f>+'CUADRO 1B'!AA9/1000</f>
        <v>247.17891603341562</v>
      </c>
      <c r="AA4" s="39"/>
      <c r="AB4" s="39"/>
      <c r="AC4" s="39"/>
      <c r="AD4" s="39"/>
    </row>
    <row r="5" spans="1:30" x14ac:dyDescent="0.25">
      <c r="A5" s="43" t="str">
        <f>+'CUADROS 1A'!B10</f>
        <v>Recursos de Capital de la Nación</v>
      </c>
      <c r="B5" s="41">
        <f>+'CUADRO 1B'!C10/1000</f>
        <v>20.922851540846001</v>
      </c>
      <c r="C5" s="41">
        <f>+'CUADRO 1B'!D10/1000</f>
        <v>30.301990265964005</v>
      </c>
      <c r="D5" s="41">
        <f>+'CUADRO 1B'!E10/1000</f>
        <v>23.443518859733</v>
      </c>
      <c r="E5" s="41">
        <f>+'CUADRO 1B'!F10/1000</f>
        <v>31.145502440266998</v>
      </c>
      <c r="F5" s="41">
        <f>+'CUADRO 1B'!G10/1000</f>
        <v>27.393022356787</v>
      </c>
      <c r="G5" s="41">
        <f>+'CUADRO 1B'!H10/1000</f>
        <v>39.422712528365004</v>
      </c>
      <c r="H5" s="41">
        <f>+'CUADRO 1B'!I10/1000</f>
        <v>37.453502389224994</v>
      </c>
      <c r="I5" s="41">
        <f>+'CUADRO 1B'!J10/1000</f>
        <v>29.083660357581</v>
      </c>
      <c r="J5" s="41">
        <f>+'CUADRO 1B'!K10/1000</f>
        <v>42.338186982920995</v>
      </c>
      <c r="K5" s="41">
        <f>+'CUADRO 1B'!L10/1000</f>
        <v>49.952238843974996</v>
      </c>
      <c r="L5" s="41">
        <f>+'CUADRO 1B'!M10/1000</f>
        <v>40.425090738442009</v>
      </c>
      <c r="M5" s="41">
        <f>+'CUADRO 1B'!N10/1000</f>
        <v>41.774652722888739</v>
      </c>
      <c r="N5" s="41">
        <f>+'CUADRO 1B'!O10/1000</f>
        <v>37.900999197410378</v>
      </c>
      <c r="O5" s="41">
        <f>+'CUADRO 1B'!P10/1000</f>
        <v>53.554118751845422</v>
      </c>
      <c r="P5" s="41">
        <f>+'CUADRO 1B'!Q10/1000</f>
        <v>53.500596787746453</v>
      </c>
      <c r="Q5" s="41">
        <f>+'CUADRO 1B'!R10/1000</f>
        <v>55.76716064588728</v>
      </c>
      <c r="R5" s="41">
        <f>+'CUADRO 1B'!S10/1000</f>
        <v>54.506917166604765</v>
      </c>
      <c r="S5" s="41">
        <f>+'CUADRO 1B'!T10/1000</f>
        <v>56.382829721152042</v>
      </c>
      <c r="T5" s="41">
        <f>+'CUADRO 1B'!U10/1000</f>
        <v>59.067607923564189</v>
      </c>
      <c r="U5" s="41">
        <f>+'CUADRO 1B'!V10/1000</f>
        <v>55.447390837409074</v>
      </c>
      <c r="V5" s="41">
        <f>+'CUADRO 1B'!W10/1000</f>
        <v>106.33838409078042</v>
      </c>
      <c r="W5" s="41">
        <f>+'CUADRO 1B'!X10/1000</f>
        <v>95.780859095945686</v>
      </c>
      <c r="X5" s="41">
        <f>+'CUADRO 1B'!Y10/1000</f>
        <v>73.507978895032423</v>
      </c>
      <c r="Y5" s="41">
        <f>+'CUADRO 1B'!Z10/1000</f>
        <v>90.748649938249997</v>
      </c>
      <c r="Z5" s="41">
        <f>+'CUADRO 1B'!AA10/1000</f>
        <v>102.76747821583541</v>
      </c>
      <c r="AA5" s="39"/>
      <c r="AB5" s="39"/>
      <c r="AC5" s="39"/>
      <c r="AD5" s="39"/>
    </row>
    <row r="6" spans="1:30" x14ac:dyDescent="0.25">
      <c r="A6" s="43" t="str">
        <f>+'CUADROS 1A'!B11</f>
        <v>Contribuciones Parafiscales de la Nación</v>
      </c>
      <c r="B6" s="41">
        <f>+'CUADRO 1B'!C11/1000</f>
        <v>0</v>
      </c>
      <c r="C6" s="41">
        <f>+'CUADRO 1B'!D11/1000</f>
        <v>0</v>
      </c>
      <c r="D6" s="41">
        <f>+'CUADRO 1B'!E11/1000</f>
        <v>0.65537297280200002</v>
      </c>
      <c r="E6" s="41">
        <f>+'CUADRO 1B'!F11/1000</f>
        <v>0</v>
      </c>
      <c r="F6" s="41">
        <f>+'CUADRO 1B'!G11/1000</f>
        <v>0</v>
      </c>
      <c r="G6" s="41">
        <f>+'CUADRO 1B'!H11/1000</f>
        <v>0</v>
      </c>
      <c r="H6" s="41">
        <f>+'CUADRO 1B'!I11/1000</f>
        <v>0</v>
      </c>
      <c r="I6" s="41">
        <f>+'CUADRO 1B'!J11/1000</f>
        <v>0.62569060974500013</v>
      </c>
      <c r="J6" s="41">
        <f>+'CUADRO 1B'!K11/1000</f>
        <v>0.64251594736700013</v>
      </c>
      <c r="K6" s="41">
        <f>+'CUADRO 1B'!L11/1000</f>
        <v>0.21037414235599999</v>
      </c>
      <c r="L6" s="41">
        <f>+'CUADRO 1B'!M11/1000</f>
        <v>0</v>
      </c>
      <c r="M6" s="41">
        <f>+'CUADRO 1B'!N11/1000</f>
        <v>1.0678110415620001</v>
      </c>
      <c r="N6" s="41">
        <f>+'CUADRO 1B'!O11/1000</f>
        <v>0.63485485978599998</v>
      </c>
      <c r="O6" s="41">
        <f>+'CUADRO 1B'!P11/1000</f>
        <v>1.7715160445890001</v>
      </c>
      <c r="P6" s="41">
        <f>+'CUADRO 1B'!Q11/1000</f>
        <v>1.99458274467</v>
      </c>
      <c r="Q6" s="41">
        <f>+'CUADRO 1B'!R11/1000</f>
        <v>1.4230070846939999</v>
      </c>
      <c r="R6" s="41">
        <f>+'CUADRO 1B'!S11/1000</f>
        <v>1.6333307137372701</v>
      </c>
      <c r="S6" s="41">
        <f>+'CUADRO 1B'!T11/1000</f>
        <v>1.7549527854588103</v>
      </c>
      <c r="T6" s="41">
        <f>+'CUADRO 1B'!U11/1000</f>
        <v>1.9915393940543302</v>
      </c>
      <c r="U6" s="41">
        <f>+'CUADRO 1B'!V11/1000</f>
        <v>2.1059343379406603</v>
      </c>
      <c r="V6" s="41">
        <f>+'CUADRO 1B'!W11/1000</f>
        <v>2.1770717355229197</v>
      </c>
      <c r="W6" s="41">
        <f>+'CUADRO 1B'!X11/1000</f>
        <v>2.2868597578101197</v>
      </c>
      <c r="X6" s="41">
        <f>+'CUADRO 1B'!Y11/1000</f>
        <v>2.6737890740747297</v>
      </c>
      <c r="Y6" s="41">
        <f>+'CUADRO 1B'!Z11/1000</f>
        <v>2.5563471172127201</v>
      </c>
      <c r="Z6" s="41">
        <f>+'CUADRO 1B'!AA11/1000</f>
        <v>3.5669088690722703</v>
      </c>
      <c r="AA6" s="39"/>
      <c r="AB6" s="39"/>
      <c r="AC6" s="39"/>
      <c r="AD6" s="39"/>
    </row>
    <row r="7" spans="1:30" x14ac:dyDescent="0.25">
      <c r="A7" s="43" t="str">
        <f>+'CUADROS 1A'!B12</f>
        <v>Fondos Especiales de la Nación</v>
      </c>
      <c r="B7" s="41">
        <f>+'CUADRO 1B'!C12/1000</f>
        <v>2.7942096756699999</v>
      </c>
      <c r="C7" s="41">
        <f>+'CUADRO 1B'!D12/1000</f>
        <v>2.0022843196419999</v>
      </c>
      <c r="D7" s="41">
        <f>+'CUADRO 1B'!E12/1000</f>
        <v>2.4630690007429998</v>
      </c>
      <c r="E7" s="41">
        <f>+'CUADRO 1B'!F12/1000</f>
        <v>3.116924052766</v>
      </c>
      <c r="F7" s="41">
        <f>+'CUADRO 1B'!G12/1000</f>
        <v>3.1476092886669997</v>
      </c>
      <c r="G7" s="41">
        <f>+'CUADRO 1B'!H12/1000</f>
        <v>3.8034575036840002</v>
      </c>
      <c r="H7" s="41">
        <f>+'CUADRO 1B'!I12/1000</f>
        <v>4.2001297342320001</v>
      </c>
      <c r="I7" s="41">
        <f>+'CUADRO 1B'!J12/1000</f>
        <v>5.0152265923699995</v>
      </c>
      <c r="J7" s="41">
        <f>+'CUADRO 1B'!K12/1000</f>
        <v>4.4255574791869998</v>
      </c>
      <c r="K7" s="41">
        <f>+'CUADRO 1B'!L12/1000</f>
        <v>4.0987520042909997</v>
      </c>
      <c r="L7" s="41">
        <f>+'CUADRO 1B'!M12/1000</f>
        <v>4.7225194360889997</v>
      </c>
      <c r="M7" s="41">
        <f>+'CUADRO 1B'!N12/1000</f>
        <v>5.267634691368051</v>
      </c>
      <c r="N7" s="41">
        <f>+'CUADRO 1B'!O12/1000</f>
        <v>6.0208751330693024</v>
      </c>
      <c r="O7" s="41">
        <f>+'CUADRO 1B'!P12/1000</f>
        <v>9.9920632316693876</v>
      </c>
      <c r="P7" s="41">
        <f>+'CUADRO 1B'!Q12/1000</f>
        <v>19.229338872757094</v>
      </c>
      <c r="Q7" s="41">
        <f>+'CUADRO 1B'!R12/1000</f>
        <v>22.263884027796966</v>
      </c>
      <c r="R7" s="41">
        <f>+'CUADRO 1B'!S12/1000</f>
        <v>23.525934594151167</v>
      </c>
      <c r="S7" s="41">
        <f>+'CUADRO 1B'!T12/1000</f>
        <v>14.788978537744454</v>
      </c>
      <c r="T7" s="41">
        <f>+'CUADRO 1B'!U12/1000</f>
        <v>11.506270141167187</v>
      </c>
      <c r="U7" s="41">
        <f>+'CUADRO 1B'!V12/1000</f>
        <v>11.672488297040598</v>
      </c>
      <c r="V7" s="41">
        <f>+'CUADRO 1B'!W12/1000</f>
        <v>33.897127066096786</v>
      </c>
      <c r="W7" s="41">
        <f>+'CUADRO 1B'!X12/1000</f>
        <v>41.744271512635031</v>
      </c>
      <c r="X7" s="41">
        <f>+'CUADRO 1B'!Y12/1000</f>
        <v>16.357237440204891</v>
      </c>
      <c r="Y7" s="41">
        <f>+'CUADRO 1B'!Z12/1000</f>
        <v>16.887097330131979</v>
      </c>
      <c r="Z7" s="41">
        <f>+'CUADRO 1B'!AA12/1000</f>
        <v>17.56551710013143</v>
      </c>
      <c r="AA7" s="39"/>
      <c r="AB7" s="39"/>
      <c r="AC7" s="39"/>
      <c r="AD7" s="39"/>
    </row>
    <row r="8" spans="1:30" x14ac:dyDescent="0.25">
      <c r="A8" s="40" t="s">
        <v>344</v>
      </c>
      <c r="B8" s="41">
        <f>+'CUADRO 1B'!C8/1000</f>
        <v>40.408776090575998</v>
      </c>
      <c r="C8" s="41">
        <f>+'CUADRO 1B'!D8/1000</f>
        <v>57.666426156497998</v>
      </c>
      <c r="D8" s="41">
        <f>+'CUADRO 1B'!E8/1000</f>
        <v>53.987249434581997</v>
      </c>
      <c r="E8" s="41">
        <f>+'CUADRO 1B'!F8/1000</f>
        <v>65.95492770031899</v>
      </c>
      <c r="F8" s="41">
        <f>+'CUADRO 1B'!G8/1000</f>
        <v>67.466551558657997</v>
      </c>
      <c r="G8" s="41">
        <f>+'CUADRO 1B'!H8/1000</f>
        <v>85.797994462676016</v>
      </c>
      <c r="H8" s="41">
        <f>+'CUADRO 1B'!I8/1000</f>
        <v>93.163644811080999</v>
      </c>
      <c r="I8" s="41">
        <f>+'CUADRO 1B'!J8/1000</f>
        <v>92.507228332235002</v>
      </c>
      <c r="J8" s="41">
        <f>+'CUADRO 1B'!K8/1000</f>
        <v>112.424792000374</v>
      </c>
      <c r="K8" s="41">
        <f>+'CUADRO 1B'!L8/1000</f>
        <v>119.90555567547699</v>
      </c>
      <c r="L8" s="41">
        <f>+'CUADRO 1B'!M8/1000</f>
        <v>113.07145920011538</v>
      </c>
      <c r="M8" s="41">
        <f>+'CUADRO 1B'!N8/1000</f>
        <v>132.73000063857472</v>
      </c>
      <c r="N8" s="41">
        <f>+'CUADRO 1B'!O8/1000</f>
        <v>141.01719580611365</v>
      </c>
      <c r="O8" s="41">
        <f>+'CUADRO 1B'!P8/1000</f>
        <v>164.12008948963069</v>
      </c>
      <c r="P8" s="41">
        <f>+'CUADRO 1B'!Q8/1000</f>
        <v>171.12400456192756</v>
      </c>
      <c r="Q8" s="41">
        <f>+'CUADRO 1B'!R8/1000</f>
        <v>186.46067683013425</v>
      </c>
      <c r="R8" s="41">
        <f>+'CUADRO 1B'!S8/1000</f>
        <v>188.82515122560719</v>
      </c>
      <c r="S8" s="41">
        <f>+'CUADRO 1B'!T8/1000</f>
        <v>201.29871618534079</v>
      </c>
      <c r="T8" s="41">
        <f>+'CUADRO 1B'!U8/1000</f>
        <v>205.21194968590768</v>
      </c>
      <c r="U8" s="41">
        <f>+'CUADRO 1B'!V8/1000</f>
        <v>222.23582193443011</v>
      </c>
      <c r="V8" s="41">
        <f>+'CUADRO 1B'!W8/1000</f>
        <v>274.96463000540911</v>
      </c>
      <c r="W8" s="41">
        <f>+'CUADRO 1B'!X8/1000</f>
        <v>302.27070663164488</v>
      </c>
      <c r="X8" s="41">
        <f>+'CUADRO 1B'!Y8/1000</f>
        <v>305.82993432875327</v>
      </c>
      <c r="Y8" s="41">
        <f>+'CUADRO 1B'!Z8/1000</f>
        <v>374.37603536749816</v>
      </c>
      <c r="Z8" s="41">
        <f>+'CUADRO 1B'!AA8/1000</f>
        <v>371.07882021845472</v>
      </c>
      <c r="AA8" s="39"/>
      <c r="AB8" s="39"/>
      <c r="AC8" s="39"/>
      <c r="AD8" s="39"/>
    </row>
    <row r="9" spans="1:30" x14ac:dyDescent="0.25">
      <c r="A9" s="2" t="s">
        <v>96</v>
      </c>
      <c r="B9" s="44">
        <f>+'CUADRO 1B'!C8/'CUADROS 1A'!C8*100</f>
        <v>87.060901942011284</v>
      </c>
      <c r="C9" s="44">
        <f>+'CUADRO 1B'!D8/'CUADROS 1A'!D8*100</f>
        <v>99.449971363810945</v>
      </c>
      <c r="D9" s="44">
        <f>+'CUADRO 1B'!E8/'CUADROS 1A'!E8*100</f>
        <v>87.495765071191371</v>
      </c>
      <c r="E9" s="44">
        <f>+'CUADRO 1B'!F8/'CUADROS 1A'!F8*100</f>
        <v>98.664131856760918</v>
      </c>
      <c r="F9" s="44">
        <f>+'CUADRO 1B'!G8/'CUADROS 1A'!G8*100</f>
        <v>91.188333647878665</v>
      </c>
      <c r="G9" s="44">
        <f>+'CUADRO 1B'!H8/'CUADROS 1A'!H8*100</f>
        <v>101.86921037261276</v>
      </c>
      <c r="H9" s="44">
        <f>+'CUADRO 1B'!I8/'CUADROS 1A'!I8*100</f>
        <v>94.152102239274328</v>
      </c>
      <c r="I9" s="44">
        <f>+'CUADRO 1B'!J8/'CUADROS 1A'!J8*100</f>
        <v>84.453094353625247</v>
      </c>
      <c r="J9" s="44">
        <f>+'CUADRO 1B'!K8/'CUADROS 1A'!K8*100</f>
        <v>96.517998836486399</v>
      </c>
      <c r="K9" s="44">
        <f>+'CUADRO 1B'!L8/'CUADROS 1A'!L8*100</f>
        <v>91.650667673702344</v>
      </c>
      <c r="L9" s="44">
        <f>+'CUADRO 1B'!M8/'CUADROS 1A'!M8*100</f>
        <v>82.442956753239699</v>
      </c>
      <c r="M9" s="44">
        <f>+'CUADRO 1B'!N8/'CUADROS 1A'!N8*100</f>
        <v>95.890256430487071</v>
      </c>
      <c r="N9" s="44">
        <f>+'CUADRO 1B'!O8/'CUADROS 1A'!O8*100</f>
        <v>92.547967442333245</v>
      </c>
      <c r="O9" s="44">
        <f>+'CUADRO 1B'!P8/'CUADROS 1A'!P8*100</f>
        <v>92.711224102835047</v>
      </c>
      <c r="P9" s="44">
        <f>+'CUADRO 1B'!Q8/'CUADROS 1A'!Q8*100</f>
        <v>92.22683893518537</v>
      </c>
      <c r="Q9" s="44">
        <f>+'CUADRO 1B'!R8/'CUADROS 1A'!R8*100</f>
        <v>95.456347950330425</v>
      </c>
      <c r="R9" s="44">
        <f>+'CUADRO 1B'!S8/'CUADROS 1A'!S8*100</f>
        <v>95.8170282411389</v>
      </c>
      <c r="S9" s="44">
        <f>+'CUADRO 1B'!T8/'CUADROS 1A'!T8*100</f>
        <v>93.75848017673222</v>
      </c>
      <c r="T9" s="44">
        <f>+'CUADRO 1B'!U8/'CUADROS 1A'!U8*100</f>
        <v>93.483939012147118</v>
      </c>
      <c r="U9" s="44">
        <f>+'CUADRO 1B'!V8/'CUADROS 1A'!V8*100</f>
        <v>94.345071234683658</v>
      </c>
      <c r="V9" s="44">
        <f>+'CUADRO 1B'!W8/'CUADROS 1A'!W8*100</f>
        <v>93.394484592980149</v>
      </c>
      <c r="W9" s="44">
        <f>+'CUADRO 1B'!X8/'CUADROS 1A'!X8*100</f>
        <v>92.937917853909568</v>
      </c>
      <c r="X9" s="44">
        <f>+'CUADRO 1B'!Y8/'CUADROS 1A'!Y8*100</f>
        <v>91.631186033730046</v>
      </c>
      <c r="Y9" s="44">
        <f>+'CUADRO 1B'!Z8/'CUADROS 1A'!Z8*100</f>
        <v>93.268916247267043</v>
      </c>
      <c r="Z9" s="44">
        <f>+'CUADRO 1B'!AA8/'CUADROS 1A'!AA8*100</f>
        <v>82.791029407483592</v>
      </c>
      <c r="AA9" s="2"/>
      <c r="AB9" s="2"/>
      <c r="AC9" s="2"/>
      <c r="AD9" s="2"/>
    </row>
    <row r="10" spans="1:30" x14ac:dyDescent="0.25">
      <c r="A10" s="2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2"/>
      <c r="AB10" s="2"/>
      <c r="AC10" s="2"/>
      <c r="AD10" s="2"/>
    </row>
    <row r="11" spans="1:30" x14ac:dyDescent="0.25">
      <c r="A11" s="2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2"/>
      <c r="AB11" s="2"/>
      <c r="AC11" s="2"/>
      <c r="AD11" s="2"/>
    </row>
    <row r="12" spans="1:30" x14ac:dyDescent="0.25">
      <c r="A12" s="2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2"/>
      <c r="AB12" s="2"/>
      <c r="AC12" s="2"/>
      <c r="AD12" s="2"/>
    </row>
    <row r="13" spans="1:30" x14ac:dyDescent="0.25">
      <c r="A13" s="2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2"/>
      <c r="AB13" s="2"/>
      <c r="AC13" s="2"/>
      <c r="AD13" s="2"/>
    </row>
    <row r="14" spans="1:30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6"/>
      <c r="Y14" s="6"/>
      <c r="Z14" s="2"/>
      <c r="AA14" s="2"/>
      <c r="AB14" s="2"/>
      <c r="AC14" s="2"/>
      <c r="AD14" s="2"/>
    </row>
    <row r="15" spans="1:30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6"/>
      <c r="Y15" s="6"/>
      <c r="Z15" s="2"/>
      <c r="AA15" s="2"/>
      <c r="AB15" s="2"/>
      <c r="AC15" s="2"/>
      <c r="AD15" s="2"/>
    </row>
    <row r="16" spans="1:30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6"/>
      <c r="Y16" s="6"/>
      <c r="Z16" s="2"/>
      <c r="AA16" s="2"/>
      <c r="AB16" s="2"/>
      <c r="AC16" s="2"/>
      <c r="AD16" s="2"/>
    </row>
    <row r="17" spans="1:30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6"/>
      <c r="Y17" s="6"/>
      <c r="Z17" s="2"/>
      <c r="AA17" s="2"/>
      <c r="AB17" s="2"/>
      <c r="AC17" s="2"/>
      <c r="AD17" s="2"/>
    </row>
    <row r="18" spans="1:30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6"/>
      <c r="Y18" s="6"/>
      <c r="Z18" s="2"/>
      <c r="AA18" s="2"/>
      <c r="AB18" s="2"/>
      <c r="AC18" s="2"/>
      <c r="AD18" s="2"/>
    </row>
    <row r="19" spans="1:30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6"/>
      <c r="Y19" s="6"/>
      <c r="Z19" s="2"/>
      <c r="AA19" s="2"/>
      <c r="AB19" s="2"/>
      <c r="AC19" s="2"/>
      <c r="AD19" s="2"/>
    </row>
    <row r="20" spans="1:30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6"/>
      <c r="Y20" s="6"/>
      <c r="Z20" s="2"/>
      <c r="AA20" s="2"/>
      <c r="AB20" s="2"/>
      <c r="AC20" s="2"/>
      <c r="AD20" s="2"/>
    </row>
    <row r="21" spans="1:30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6"/>
      <c r="Y21" s="6"/>
      <c r="Z21" s="2"/>
      <c r="AA21" s="2"/>
      <c r="AB21" s="2"/>
      <c r="AC21" s="2"/>
      <c r="AD21" s="2"/>
    </row>
    <row r="22" spans="1:30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6"/>
      <c r="Y22" s="6"/>
      <c r="Z22" s="2"/>
      <c r="AA22" s="2"/>
      <c r="AB22" s="2"/>
      <c r="AC22" s="2"/>
      <c r="AD22" s="2"/>
    </row>
    <row r="23" spans="1:30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6"/>
      <c r="Y23" s="6"/>
      <c r="Z23" s="2"/>
      <c r="AA23" s="2"/>
      <c r="AB23" s="2"/>
      <c r="AC23" s="2"/>
      <c r="AD23" s="2"/>
    </row>
    <row r="24" spans="1:30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6"/>
      <c r="Y24" s="6"/>
      <c r="Z24" s="2"/>
      <c r="AA24" s="2"/>
      <c r="AB24" s="2"/>
      <c r="AC24" s="2"/>
      <c r="AD24" s="2"/>
    </row>
    <row r="25" spans="1:30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6"/>
      <c r="Y25" s="6"/>
      <c r="Z25" s="2"/>
      <c r="AA25" s="2"/>
      <c r="AB25" s="2"/>
      <c r="AC25" s="2"/>
      <c r="AD25" s="2"/>
    </row>
    <row r="26" spans="1:30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6"/>
      <c r="Y26" s="6"/>
      <c r="Z26" s="2"/>
      <c r="AA26" s="2"/>
      <c r="AB26" s="2"/>
      <c r="AC26" s="2"/>
      <c r="AD26" s="2"/>
    </row>
    <row r="27" spans="1:30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6"/>
      <c r="Y27" s="6"/>
      <c r="Z27" s="2"/>
      <c r="AA27" s="2"/>
      <c r="AB27" s="2"/>
      <c r="AC27" s="2"/>
      <c r="AD27" s="2"/>
    </row>
    <row r="28" spans="1:30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6"/>
      <c r="Y28" s="6"/>
      <c r="Z28" s="2"/>
      <c r="AA28" s="2"/>
      <c r="AB28" s="2"/>
      <c r="AC28" s="2"/>
      <c r="AD28" s="2"/>
    </row>
    <row r="29" spans="1:30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6"/>
      <c r="Y29" s="6"/>
      <c r="Z29" s="2"/>
      <c r="AA29" s="2"/>
      <c r="AB29" s="2"/>
      <c r="AC29" s="2"/>
      <c r="AD29" s="2"/>
    </row>
    <row r="30" spans="1:30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6"/>
      <c r="Y30" s="6"/>
      <c r="Z30" s="2"/>
      <c r="AA30" s="2"/>
      <c r="AB30" s="2"/>
      <c r="AC30" s="2"/>
      <c r="AD30" s="2"/>
    </row>
    <row r="31" spans="1:30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6"/>
      <c r="Y31" s="6"/>
      <c r="Z31" s="2"/>
      <c r="AA31" s="2"/>
      <c r="AB31" s="2"/>
      <c r="AC31" s="2"/>
      <c r="AD31" s="2"/>
    </row>
    <row r="32" spans="1:30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6"/>
      <c r="Y32" s="6"/>
      <c r="Z32" s="2"/>
      <c r="AA32" s="2"/>
      <c r="AB32" s="2"/>
      <c r="AC32" s="2"/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6"/>
      <c r="Y33" s="6"/>
      <c r="Z33" s="2"/>
      <c r="AA33" s="2"/>
      <c r="AB33" s="2"/>
      <c r="AC33" s="2"/>
      <c r="AD33" s="2"/>
    </row>
    <row r="34" spans="1:30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6"/>
      <c r="Y34" s="6"/>
      <c r="Z34" s="2"/>
      <c r="AA34" s="2"/>
      <c r="AB34" s="2"/>
      <c r="AC34" s="2"/>
      <c r="AD34" s="2"/>
    </row>
    <row r="35" spans="1:30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6"/>
      <c r="Y35" s="6"/>
      <c r="Z35" s="2"/>
      <c r="AA35" s="2"/>
      <c r="AB35" s="2"/>
      <c r="AC35" s="2"/>
      <c r="AD35" s="2"/>
    </row>
    <row r="36" spans="1:30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6"/>
      <c r="Y36" s="6"/>
      <c r="Z36" s="2"/>
      <c r="AA36" s="2"/>
      <c r="AB36" s="2"/>
      <c r="AC36" s="2"/>
      <c r="AD36" s="2"/>
    </row>
    <row r="37" spans="1:30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6"/>
      <c r="Y37" s="6"/>
      <c r="Z37" s="2"/>
      <c r="AA37" s="2"/>
      <c r="AB37" s="2"/>
      <c r="AC37" s="2"/>
      <c r="AD37" s="2"/>
    </row>
    <row r="38" spans="1:30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6"/>
      <c r="Y38" s="6"/>
      <c r="Z38" s="2"/>
      <c r="AA38" s="2"/>
      <c r="AB38" s="2"/>
      <c r="AC38" s="2"/>
      <c r="AD38" s="2"/>
    </row>
    <row r="39" spans="1:30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6"/>
      <c r="Y39" s="6"/>
      <c r="Z39" s="2"/>
      <c r="AA39" s="2"/>
      <c r="AB39" s="2"/>
      <c r="AC39" s="2"/>
      <c r="AD39" s="2"/>
    </row>
    <row r="40" spans="1:30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6"/>
      <c r="Y40" s="6"/>
      <c r="Z40" s="2"/>
      <c r="AA40" s="2"/>
      <c r="AB40" s="2"/>
      <c r="AC40" s="2"/>
      <c r="AD40" s="2"/>
    </row>
    <row r="41" spans="1:30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6"/>
      <c r="Y41" s="6"/>
      <c r="Z41" s="2"/>
      <c r="AA41" s="2"/>
      <c r="AB41" s="2"/>
      <c r="AC41" s="2"/>
      <c r="AD41" s="2"/>
    </row>
    <row r="42" spans="1:30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6"/>
      <c r="Y42" s="6"/>
      <c r="Z42" s="2"/>
      <c r="AA42" s="2"/>
      <c r="AB42" s="2"/>
      <c r="AC42" s="2"/>
      <c r="AD42" s="2"/>
    </row>
    <row r="43" spans="1:30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6"/>
      <c r="Y43" s="6"/>
      <c r="Z43" s="2"/>
      <c r="AA43" s="2"/>
      <c r="AB43" s="2"/>
      <c r="AC43" s="2"/>
      <c r="AD43" s="2"/>
    </row>
    <row r="44" spans="1:30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6"/>
      <c r="Y44" s="6"/>
      <c r="Z44" s="2"/>
      <c r="AA44" s="2"/>
      <c r="AB44" s="2"/>
      <c r="AC44" s="2"/>
      <c r="AD44" s="2"/>
    </row>
    <row r="45" spans="1:30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6"/>
      <c r="Y45" s="6"/>
      <c r="Z45" s="2"/>
      <c r="AA45" s="2"/>
      <c r="AB45" s="2"/>
      <c r="AC45" s="2"/>
      <c r="AD45" s="2"/>
    </row>
    <row r="46" spans="1:30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6"/>
      <c r="Y46" s="6"/>
      <c r="Z46" s="2"/>
      <c r="AA46" s="2"/>
      <c r="AB46" s="2"/>
      <c r="AC46" s="2"/>
      <c r="AD46" s="2"/>
    </row>
    <row r="47" spans="1:30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6"/>
      <c r="Y47" s="6"/>
      <c r="Z47" s="2"/>
      <c r="AA47" s="2"/>
      <c r="AB47" s="2"/>
      <c r="AC47" s="2"/>
      <c r="AD47" s="2"/>
    </row>
    <row r="48" spans="1:30" x14ac:dyDescent="0.25">
      <c r="A48" s="2" t="str">
        <f>+'CUADRO 1B'!B19</f>
        <v>Fuente: Ministerio de Hacienda y Crédito Público.  Ejecución de ingresos y gastos de las entidades del Presupuesto General de la Nación.</v>
      </c>
      <c r="B48" s="2"/>
      <c r="C48" s="2"/>
      <c r="D48" s="2"/>
      <c r="E48" s="2"/>
      <c r="F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6"/>
      <c r="Y48" s="6"/>
      <c r="Z48" s="2"/>
      <c r="AA48" s="2"/>
      <c r="AB48" s="2"/>
      <c r="AC48" s="2"/>
      <c r="AD48" s="2"/>
    </row>
    <row r="49" spans="1:30" x14ac:dyDescent="0.25">
      <c r="A49" s="2" t="str">
        <f>+'CUADRO 1B'!B20</f>
        <v>Nota 1/: 2000-2021 fuente Ingresos corrientes de la nación flujo de caja DGCPTN y 2022-2024 Sistema Integrado de Informacion Financiera-SIIF.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6"/>
      <c r="Y49" s="6"/>
      <c r="Z49" s="2"/>
      <c r="AA49" s="2"/>
      <c r="AB49" s="2"/>
      <c r="AC49" s="2"/>
      <c r="AD49" s="2"/>
    </row>
    <row r="50" spans="1:30" x14ac:dyDescent="0.25">
      <c r="A50" s="2" t="str">
        <f>+'CUADRO 1B'!B21</f>
        <v>Nota 2/: Información a diciembre de 2024.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6"/>
      <c r="Y50" s="6"/>
      <c r="Z50" s="2"/>
      <c r="AA50" s="2"/>
      <c r="AB50" s="2"/>
      <c r="AC50" s="2"/>
      <c r="AD50" s="2"/>
    </row>
    <row r="51" spans="1:30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6"/>
      <c r="Y51" s="6"/>
      <c r="Z51" s="2"/>
      <c r="AA51" s="2"/>
      <c r="AB51" s="2"/>
      <c r="AC51" s="2"/>
      <c r="AD51" s="2"/>
    </row>
    <row r="52" spans="1:30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6"/>
      <c r="Y52" s="6"/>
      <c r="Z52" s="2"/>
      <c r="AA52" s="2"/>
      <c r="AB52" s="2"/>
      <c r="AC52" s="2"/>
      <c r="AD52" s="2"/>
    </row>
    <row r="53" spans="1:30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6"/>
      <c r="Y53" s="6"/>
      <c r="Z53" s="2"/>
      <c r="AA53" s="2"/>
      <c r="AB53" s="2"/>
      <c r="AC53" s="2"/>
      <c r="AD53" s="2"/>
    </row>
    <row r="54" spans="1:30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6"/>
      <c r="Y54" s="6"/>
      <c r="Z54" s="2"/>
      <c r="AA54" s="2"/>
      <c r="AB54" s="2"/>
      <c r="AC54" s="2"/>
      <c r="AD54" s="2"/>
    </row>
    <row r="55" spans="1:30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6"/>
      <c r="Y55" s="6"/>
      <c r="Z55" s="2"/>
      <c r="AA55" s="2"/>
      <c r="AB55" s="2"/>
      <c r="AC55" s="2"/>
      <c r="AD55" s="2"/>
    </row>
    <row r="56" spans="1:30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6"/>
      <c r="Y56" s="6"/>
      <c r="Z56" s="2"/>
      <c r="AA56" s="2"/>
      <c r="AB56" s="2"/>
      <c r="AC56" s="2"/>
      <c r="AD56" s="2"/>
    </row>
    <row r="57" spans="1:3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6"/>
      <c r="Y57" s="6"/>
      <c r="Z57" s="2"/>
      <c r="AA57" s="2"/>
      <c r="AB57" s="2"/>
      <c r="AC57" s="2"/>
      <c r="AD57" s="2"/>
    </row>
    <row r="58" spans="1:3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6"/>
      <c r="Y58" s="6"/>
      <c r="Z58" s="2"/>
      <c r="AA58" s="2"/>
      <c r="AB58" s="2"/>
      <c r="AC58" s="2"/>
      <c r="AD58" s="2"/>
    </row>
    <row r="59" spans="1:3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6"/>
      <c r="Y59" s="6"/>
      <c r="Z59" s="2"/>
      <c r="AA59" s="2"/>
      <c r="AB59" s="2"/>
      <c r="AC59" s="2"/>
      <c r="AD59" s="2"/>
    </row>
    <row r="60" spans="1:3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6"/>
      <c r="Y60" s="6"/>
      <c r="Z60" s="2"/>
      <c r="AA60" s="2"/>
      <c r="AB60" s="2"/>
      <c r="AC60" s="2"/>
      <c r="AD60" s="2"/>
    </row>
    <row r="61" spans="1:3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6"/>
      <c r="Y61" s="6"/>
      <c r="Z61" s="2"/>
      <c r="AA61" s="2"/>
      <c r="AB61" s="2"/>
      <c r="AC61" s="2"/>
      <c r="AD61" s="2"/>
    </row>
    <row r="62" spans="1:3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6"/>
      <c r="Y62" s="6"/>
      <c r="Z62" s="2"/>
      <c r="AA62" s="2"/>
      <c r="AB62" s="2"/>
      <c r="AC62" s="2"/>
      <c r="AD62" s="2"/>
    </row>
    <row r="63" spans="1:30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6"/>
      <c r="Y63" s="6"/>
      <c r="Z63" s="2"/>
      <c r="AA63" s="2"/>
      <c r="AB63" s="2"/>
      <c r="AC63" s="2"/>
      <c r="AD6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8"/>
  <sheetViews>
    <sheetView showGridLines="0" zoomScaleNormal="100" workbookViewId="0">
      <pane xSplit="2" ySplit="7" topLeftCell="L8" activePane="bottomRight" state="frozen"/>
      <selection pane="topRight" activeCell="C1" sqref="C1"/>
      <selection pane="bottomLeft" activeCell="A8" sqref="A8"/>
      <selection pane="bottomRight" activeCell="AB12" sqref="AB12"/>
    </sheetView>
  </sheetViews>
  <sheetFormatPr baseColWidth="10" defaultColWidth="11.42578125" defaultRowHeight="11.25" x14ac:dyDescent="0.2"/>
  <cols>
    <col min="1" max="1" width="2.7109375" style="46" customWidth="1"/>
    <col min="2" max="2" width="53" style="46" customWidth="1"/>
    <col min="3" max="8" width="6.85546875" style="46" bestFit="1" customWidth="1"/>
    <col min="9" max="24" width="7.7109375" style="46" bestFit="1" customWidth="1"/>
    <col min="25" max="26" width="7.7109375" style="71" bestFit="1" customWidth="1"/>
    <col min="27" max="27" width="7.7109375" style="46" bestFit="1" customWidth="1"/>
    <col min="28" max="28" width="7.7109375" style="46" customWidth="1"/>
    <col min="29" max="16384" width="11.42578125" style="46"/>
  </cols>
  <sheetData>
    <row r="1" spans="2:28" x14ac:dyDescent="0.2">
      <c r="Z1" s="46"/>
    </row>
    <row r="2" spans="2:28" x14ac:dyDescent="0.2">
      <c r="Z2" s="46"/>
    </row>
    <row r="3" spans="2:28" x14ac:dyDescent="0.2">
      <c r="Z3" s="46"/>
    </row>
    <row r="4" spans="2:28" x14ac:dyDescent="0.2">
      <c r="Z4" s="46"/>
    </row>
    <row r="5" spans="2:28" s="76" customFormat="1" ht="12.75" x14ac:dyDescent="0.2">
      <c r="B5" s="48" t="s">
        <v>349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spans="2:28" s="76" customFormat="1" ht="15" customHeight="1" thickBot="1" x14ac:dyDescent="0.25">
      <c r="B6" s="114" t="s">
        <v>2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</row>
    <row r="7" spans="2:28" ht="18" customHeight="1" thickBot="1" x14ac:dyDescent="0.25">
      <c r="B7" s="64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 t="s">
        <v>328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 t="s">
        <v>329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369</v>
      </c>
    </row>
    <row r="8" spans="2:28" x14ac:dyDescent="0.2">
      <c r="B8" s="77" t="s">
        <v>268</v>
      </c>
      <c r="C8" s="78">
        <f t="shared" ref="C8" si="0">SUM(C9:C12)</f>
        <v>46414.377968989</v>
      </c>
      <c r="D8" s="78">
        <f t="shared" ref="D8:Z8" si="1">SUM(D9:D12)</f>
        <v>57985.362253691259</v>
      </c>
      <c r="E8" s="78">
        <f t="shared" si="1"/>
        <v>61702.7</v>
      </c>
      <c r="F8" s="78">
        <f t="shared" si="1"/>
        <v>66847.927873192413</v>
      </c>
      <c r="G8" s="78">
        <f t="shared" si="1"/>
        <v>73985.946293500994</v>
      </c>
      <c r="H8" s="78">
        <f t="shared" si="1"/>
        <v>84223.67676047339</v>
      </c>
      <c r="I8" s="78">
        <f t="shared" si="1"/>
        <v>98950.148318854001</v>
      </c>
      <c r="J8" s="78">
        <f t="shared" si="1"/>
        <v>109536.81335213743</v>
      </c>
      <c r="K8" s="78">
        <f t="shared" si="1"/>
        <v>116480.64957380199</v>
      </c>
      <c r="L8" s="78">
        <f t="shared" si="1"/>
        <v>130828.89488854419</v>
      </c>
      <c r="M8" s="78">
        <f t="shared" si="1"/>
        <v>137151.1450499646</v>
      </c>
      <c r="N8" s="78">
        <f t="shared" si="1"/>
        <v>138418.65230050101</v>
      </c>
      <c r="O8" s="78">
        <f t="shared" si="1"/>
        <v>152372.00740684191</v>
      </c>
      <c r="P8" s="78">
        <f t="shared" si="1"/>
        <v>177022.89132499116</v>
      </c>
      <c r="Q8" s="78">
        <f t="shared" si="1"/>
        <v>185546.86091126801</v>
      </c>
      <c r="R8" s="78">
        <f t="shared" si="1"/>
        <v>195336.068091728</v>
      </c>
      <c r="S8" s="78">
        <f t="shared" si="1"/>
        <v>197068.46965697833</v>
      </c>
      <c r="T8" s="78">
        <f t="shared" si="1"/>
        <v>214699.20993375545</v>
      </c>
      <c r="U8" s="78">
        <f t="shared" si="1"/>
        <v>219515.72842822</v>
      </c>
      <c r="V8" s="78">
        <f t="shared" si="1"/>
        <v>235556.36667189302</v>
      </c>
      <c r="W8" s="78">
        <f t="shared" si="1"/>
        <v>294412.06427095202</v>
      </c>
      <c r="X8" s="78">
        <f t="shared" si="1"/>
        <v>325239.37872891501</v>
      </c>
      <c r="Y8" s="78">
        <f t="shared" si="1"/>
        <v>333761.84197394899</v>
      </c>
      <c r="Z8" s="78">
        <f t="shared" si="1"/>
        <v>401394.21624132799</v>
      </c>
      <c r="AA8" s="78">
        <f>SUM(AA9:AA12)</f>
        <v>448211.38579164998</v>
      </c>
      <c r="AB8" s="78">
        <f t="shared" ref="AB8" si="2">SUM(AB9:AB12)</f>
        <v>483698.66859030805</v>
      </c>
    </row>
    <row r="9" spans="2:28" s="68" customFormat="1" x14ac:dyDescent="0.2">
      <c r="B9" s="79" t="s">
        <v>269</v>
      </c>
      <c r="C9" s="58">
        <f>+'CUADRO 7A'!C9/1000</f>
        <v>19650.642974950002</v>
      </c>
      <c r="D9" s="58">
        <f>+'CUADRO 7A'!D9/1000</f>
        <v>25528.455999999998</v>
      </c>
      <c r="E9" s="58">
        <f>+'CUADRO 7A'!E9/1000</f>
        <v>29132.257688322999</v>
      </c>
      <c r="F9" s="58">
        <f>+'CUADRO 7A'!F9/1000</f>
        <v>31891.395355501001</v>
      </c>
      <c r="G9" s="58">
        <f>+'CUADRO 7A'!G9/1000</f>
        <v>36788.434999999998</v>
      </c>
      <c r="H9" s="58">
        <f>+'CUADRO 7A'!H9/1000</f>
        <v>38996.760999999999</v>
      </c>
      <c r="I9" s="58">
        <f>+'CUADRO 7A'!I9/1000</f>
        <v>46316.487000000001</v>
      </c>
      <c r="J9" s="58">
        <f>+'CUADRO 7A'!J9/1000</f>
        <v>54073.192000000003</v>
      </c>
      <c r="K9" s="58">
        <f>+'CUADRO 7A'!K9/1000</f>
        <v>66212.047999999995</v>
      </c>
      <c r="L9" s="58">
        <f>+'CUADRO 7A'!L9/1000</f>
        <v>75436.451000000001</v>
      </c>
      <c r="M9" s="58">
        <f>+'CUADRO 7A'!M9/1000</f>
        <v>71161.267999999996</v>
      </c>
      <c r="N9" s="58">
        <f>+'CUADRO 7A'!N9/1000</f>
        <v>75114.125628281996</v>
      </c>
      <c r="O9" s="58">
        <f>+'CUADRO 7A'!O9/1000</f>
        <v>89501.248565841001</v>
      </c>
      <c r="P9" s="58">
        <f>+'CUADRO 7A'!P9/1000</f>
        <v>102089.648075513</v>
      </c>
      <c r="Q9" s="58">
        <f>+'CUADRO 7A'!Q9/1000</f>
        <v>103856.78039538101</v>
      </c>
      <c r="R9" s="58">
        <f>+'CUADRO 7A'!R9/1000</f>
        <v>110560.293609417</v>
      </c>
      <c r="S9" s="58">
        <f>+'CUADRO 7A'!S9/1000</f>
        <v>117117.964609117</v>
      </c>
      <c r="T9" s="58">
        <f>+'CUADRO 7A'!T9/1000</f>
        <v>125141.96361090199</v>
      </c>
      <c r="U9" s="58">
        <f>+'CUADRO 7A'!U9/1000</f>
        <v>138107.874944654</v>
      </c>
      <c r="V9" s="58">
        <f>+'CUADRO 7A'!V9/1000</f>
        <v>144209.79417587101</v>
      </c>
      <c r="W9" s="58">
        <f>+'CUADRO 7A'!W9/1000</f>
        <v>135646.85999999999</v>
      </c>
      <c r="X9" s="58">
        <f>+'CUADRO 7A'!X9/1000</f>
        <v>151780.80391474802</v>
      </c>
      <c r="Y9" s="58">
        <f>+'CUADRO 7A'!Y9/1000</f>
        <v>170861.57605697599</v>
      </c>
      <c r="Z9" s="58">
        <f>+'CUADRO 7A'!Z9/1000</f>
        <v>275633.95199999999</v>
      </c>
      <c r="AA9" s="58">
        <f>+'CUADRO 7A'!AA9/1000</f>
        <v>289005.20600000001</v>
      </c>
      <c r="AB9" s="58">
        <f>+'CUADRO 7A'!AB9/1000</f>
        <v>305777.92700000003</v>
      </c>
    </row>
    <row r="10" spans="2:28" s="68" customFormat="1" x14ac:dyDescent="0.2">
      <c r="B10" s="79" t="s">
        <v>345</v>
      </c>
      <c r="C10" s="58">
        <f>+'CUADRO 7A'!C42/1000</f>
        <v>23551.549751224997</v>
      </c>
      <c r="D10" s="58">
        <f>+'CUADRO 7A'!D42/1000</f>
        <v>28131.782966836261</v>
      </c>
      <c r="E10" s="58">
        <f>+'CUADRO 7A'!E42/1000</f>
        <v>29294.765363940998</v>
      </c>
      <c r="F10" s="58">
        <f>+'CUADRO 7A'!F42/1000</f>
        <v>31621.394488290418</v>
      </c>
      <c r="G10" s="58">
        <f>+'CUADRO 7A'!G42/1000</f>
        <v>33384.868661166001</v>
      </c>
      <c r="H10" s="58">
        <f>+'CUADRO 7A'!H42/1000</f>
        <v>41368.711798227385</v>
      </c>
      <c r="I10" s="58">
        <f>+'CUADRO 7A'!I42/1000</f>
        <v>47579.240591581998</v>
      </c>
      <c r="J10" s="58">
        <f>+'CUADRO 7A'!J42/1000</f>
        <v>49938.612036505438</v>
      </c>
      <c r="K10" s="58">
        <f>+'CUADRO 7A'!K42/1000</f>
        <v>45382.110475996007</v>
      </c>
      <c r="L10" s="58">
        <f>+'CUADRO 7A'!L42/1000</f>
        <v>48479.341017408187</v>
      </c>
      <c r="M10" s="58">
        <f>+'CUADRO 7A'!M42/1000</f>
        <v>55913.339206781595</v>
      </c>
      <c r="N10" s="58">
        <f>+'CUADRO 7A'!N42/1000</f>
        <v>54575.357922044015</v>
      </c>
      <c r="O10" s="58">
        <f>+'CUADRO 7A'!O42/1000</f>
        <v>53250.206220491898</v>
      </c>
      <c r="P10" s="58">
        <f>+'CUADRO 7A'!P42/1000</f>
        <v>60729.989469703738</v>
      </c>
      <c r="Q10" s="58">
        <f>+'CUADRO 7A'!Q42/1000</f>
        <v>59724.496606917004</v>
      </c>
      <c r="R10" s="58">
        <f>+'CUADRO 7A'!R42/1000</f>
        <v>63812.000228823999</v>
      </c>
      <c r="S10" s="58">
        <f>+'CUADRO 7A'!S42/1000</f>
        <v>60187.867429876314</v>
      </c>
      <c r="T10" s="58">
        <f>+'CUADRO 7A'!T42/1000</f>
        <v>73747.526206556446</v>
      </c>
      <c r="U10" s="58">
        <f>+'CUADRO 7A'!U42/1000</f>
        <v>68313.305632416988</v>
      </c>
      <c r="V10" s="58">
        <f>+'CUADRO 7A'!V42/1000</f>
        <v>78576.864593541992</v>
      </c>
      <c r="W10" s="58">
        <f>+'CUADRO 7A'!W42/1000</f>
        <v>104147.34586267901</v>
      </c>
      <c r="X10" s="58">
        <f>+'CUADRO 7A'!X42/1000</f>
        <v>134159.34582237102</v>
      </c>
      <c r="Y10" s="58">
        <f>+'CUADRO 7A'!Y42/1000</f>
        <v>146834.68195029101</v>
      </c>
      <c r="Z10" s="58">
        <f>+'CUADRO 7A'!Z42/1000</f>
        <v>108476.13419164499</v>
      </c>
      <c r="AA10" s="58">
        <f>+'CUADRO 7A'!AA42/1000</f>
        <v>140891.805104459</v>
      </c>
      <c r="AB10" s="58">
        <f>+'CUADRO 7A'!AB42/1000</f>
        <v>155769.57984958802</v>
      </c>
    </row>
    <row r="11" spans="2:28" s="68" customFormat="1" x14ac:dyDescent="0.2">
      <c r="B11" s="79" t="s">
        <v>270</v>
      </c>
      <c r="C11" s="58">
        <f>+'CUADRO 7A'!C54/1000</f>
        <v>759.54660000000001</v>
      </c>
      <c r="D11" s="58">
        <f>+'CUADRO 7A'!D54/1000</f>
        <v>1045.5760394700001</v>
      </c>
      <c r="E11" s="58">
        <f>+'CUADRO 7A'!E54/1000</f>
        <v>373.45092561799999</v>
      </c>
      <c r="F11" s="58">
        <f>+'CUADRO 7A'!F54/1000</f>
        <v>823.49408327800006</v>
      </c>
      <c r="G11" s="58">
        <f>+'CUADRO 7A'!G54/1000</f>
        <v>483.26026016300005</v>
      </c>
      <c r="H11" s="58">
        <f>+'CUADRO 7A'!H54/1000</f>
        <v>539.10063289200002</v>
      </c>
      <c r="I11" s="58">
        <f>+'CUADRO 7A'!I54/1000</f>
        <v>598.93433150099997</v>
      </c>
      <c r="J11" s="58">
        <f>+'CUADRO 7A'!J54/1000</f>
        <v>623.10252567400005</v>
      </c>
      <c r="K11" s="58">
        <f>+'CUADRO 7A'!K54/1000</f>
        <v>731.75942080099992</v>
      </c>
      <c r="L11" s="58">
        <f>+'CUADRO 7A'!L54/1000</f>
        <v>834.99288855899999</v>
      </c>
      <c r="M11" s="58">
        <f>+'CUADRO 7A'!M54/1000</f>
        <v>1151.1814952980001</v>
      </c>
      <c r="N11" s="58">
        <f>+'CUADRO 7A'!N54/1000</f>
        <v>897.43518404600002</v>
      </c>
      <c r="O11" s="58">
        <f>+'CUADRO 7A'!O54/1000</f>
        <v>1044.3312271050002</v>
      </c>
      <c r="P11" s="58">
        <f>+'CUADRO 7A'!P54/1000</f>
        <v>1206.4437245829999</v>
      </c>
      <c r="Q11" s="58">
        <f>+'CUADRO 7A'!Q54/1000</f>
        <v>1281.0724217320001</v>
      </c>
      <c r="R11" s="58">
        <f>+'CUADRO 7A'!R54/1000</f>
        <v>1368.1874590560001</v>
      </c>
      <c r="S11" s="58">
        <f>+'CUADRO 7A'!S54/1000</f>
        <v>1559.218832671</v>
      </c>
      <c r="T11" s="58">
        <f>+'CUADRO 7A'!T54/1000</f>
        <v>1660.3112205330001</v>
      </c>
      <c r="U11" s="58">
        <f>+'CUADRO 7A'!U54/1000</f>
        <v>1933.7456798650001</v>
      </c>
      <c r="V11" s="58">
        <f>+'CUADRO 7A'!V54/1000</f>
        <v>2085.384</v>
      </c>
      <c r="W11" s="58">
        <f>+'CUADRO 7A'!W54/1000</f>
        <v>2239.2687981909999</v>
      </c>
      <c r="X11" s="58">
        <f>+'CUADRO 7A'!X54/1000</f>
        <v>2416.0628363629999</v>
      </c>
      <c r="Y11" s="58">
        <f>+'CUADRO 7A'!Y54/1000</f>
        <v>2434.9049768210002</v>
      </c>
      <c r="Z11" s="58">
        <f>+'CUADRO 7A'!Z54/1000</f>
        <v>2707.3823750760002</v>
      </c>
      <c r="AA11" s="58">
        <f>+'CUADRO 7A'!AA54/1000</f>
        <v>3107.0450878739998</v>
      </c>
      <c r="AB11" s="58">
        <f>+'CUADRO 7A'!AB54/1000</f>
        <v>4031.6898533089998</v>
      </c>
    </row>
    <row r="12" spans="2:28" s="68" customFormat="1" x14ac:dyDescent="0.2">
      <c r="B12" s="79" t="s">
        <v>271</v>
      </c>
      <c r="C12" s="58">
        <f>+'CUADRO 7A'!C57/1000</f>
        <v>2452.6386428139999</v>
      </c>
      <c r="D12" s="58">
        <f>+'CUADRO 7A'!D57/1000</f>
        <v>3279.547247385</v>
      </c>
      <c r="E12" s="58">
        <f>+'CUADRO 7A'!E57/1000</f>
        <v>2902.2260221179999</v>
      </c>
      <c r="F12" s="58">
        <f>+'CUADRO 7A'!F57/1000</f>
        <v>2511.6439461229998</v>
      </c>
      <c r="G12" s="58">
        <f>+'CUADRO 7A'!G57/1000</f>
        <v>3329.382372172</v>
      </c>
      <c r="H12" s="58">
        <f>+'CUADRO 7A'!H57/1000</f>
        <v>3319.1033293539999</v>
      </c>
      <c r="I12" s="58">
        <f>+'CUADRO 7A'!I57/1000</f>
        <v>4455.4863957709995</v>
      </c>
      <c r="J12" s="58">
        <f>+'CUADRO 7A'!J57/1000</f>
        <v>4901.9067899580004</v>
      </c>
      <c r="K12" s="58">
        <f>+'CUADRO 7A'!K57/1000</f>
        <v>4154.7316770050002</v>
      </c>
      <c r="L12" s="58">
        <f>+'CUADRO 7A'!L57/1000</f>
        <v>6078.1099825769998</v>
      </c>
      <c r="M12" s="58">
        <f>+'CUADRO 7A'!M57/1000</f>
        <v>8925.3563478849992</v>
      </c>
      <c r="N12" s="58">
        <f>+'CUADRO 7A'!N57/1000</f>
        <v>7831.7335661289999</v>
      </c>
      <c r="O12" s="58">
        <f>+'CUADRO 7A'!O57/1000</f>
        <v>8576.2213934039992</v>
      </c>
      <c r="P12" s="58">
        <f>+'CUADRO 7A'!P57/1000</f>
        <v>12996.810055191419</v>
      </c>
      <c r="Q12" s="58">
        <f>+'CUADRO 7A'!Q57/1000</f>
        <v>20684.511487238</v>
      </c>
      <c r="R12" s="58">
        <f>+'CUADRO 7A'!R57/1000</f>
        <v>19595.586794431001</v>
      </c>
      <c r="S12" s="58">
        <f>+'CUADRO 7A'!S57/1000</f>
        <v>18203.418785314003</v>
      </c>
      <c r="T12" s="58">
        <f>+'CUADRO 7A'!T57/1000</f>
        <v>14149.408895764001</v>
      </c>
      <c r="U12" s="58">
        <f>+'CUADRO 7A'!U57/1000</f>
        <v>11160.802171284</v>
      </c>
      <c r="V12" s="58">
        <f>+'CUADRO 7A'!V57/1000</f>
        <v>10684.32390248</v>
      </c>
      <c r="W12" s="58">
        <f>+'CUADRO 7A'!W57/1000</f>
        <v>52378.589610082003</v>
      </c>
      <c r="X12" s="58">
        <f>+'CUADRO 7A'!X57/1000</f>
        <v>36883.166155432998</v>
      </c>
      <c r="Y12" s="58">
        <f>+'CUADRO 7A'!Y57/1000</f>
        <v>13630.678989861</v>
      </c>
      <c r="Z12" s="58">
        <f>+'CUADRO 7A'!Z57/1000</f>
        <v>14576.747674606999</v>
      </c>
      <c r="AA12" s="58">
        <f>+'CUADRO 7A'!AA57/1000</f>
        <v>15207.329599317</v>
      </c>
      <c r="AB12" s="58">
        <f>+'CUADRO 7A'!AB57/1000</f>
        <v>18119.471887410997</v>
      </c>
    </row>
    <row r="13" spans="2:28" x14ac:dyDescent="0.2">
      <c r="B13" s="77" t="s">
        <v>325</v>
      </c>
      <c r="C13" s="78">
        <f t="shared" ref="C13" si="3">SUM(C14:C17)</f>
        <v>4180.0300872399002</v>
      </c>
      <c r="D13" s="78">
        <f t="shared" ref="D13:AA13" si="4">SUM(D14:D17)</f>
        <v>4766.7821489506696</v>
      </c>
      <c r="E13" s="78">
        <f t="shared" si="4"/>
        <v>5055.3262241930997</v>
      </c>
      <c r="F13" s="78">
        <f t="shared" si="4"/>
        <v>4896.1711099121758</v>
      </c>
      <c r="G13" s="78">
        <f t="shared" si="4"/>
        <v>7721.1901925449993</v>
      </c>
      <c r="H13" s="78">
        <f t="shared" si="4"/>
        <v>7765.491314463</v>
      </c>
      <c r="I13" s="78">
        <f t="shared" si="4"/>
        <v>6972.8635124989996</v>
      </c>
      <c r="J13" s="78">
        <f t="shared" si="4"/>
        <v>7642.3382215259999</v>
      </c>
      <c r="K13" s="78">
        <f t="shared" si="4"/>
        <v>8810.532272339</v>
      </c>
      <c r="L13" s="78">
        <f t="shared" si="4"/>
        <v>11216.57045250481</v>
      </c>
      <c r="M13" s="78">
        <f t="shared" si="4"/>
        <v>12608.1409082764</v>
      </c>
      <c r="N13" s="78">
        <f t="shared" si="4"/>
        <v>12893.494841419491</v>
      </c>
      <c r="O13" s="78">
        <f t="shared" si="4"/>
        <v>13247.213905118</v>
      </c>
      <c r="P13" s="78">
        <f t="shared" si="4"/>
        <v>14413.743237307419</v>
      </c>
      <c r="Q13" s="78">
        <f t="shared" si="4"/>
        <v>11414.41513170952</v>
      </c>
      <c r="R13" s="78">
        <f t="shared" si="4"/>
        <v>12258.888868952999</v>
      </c>
      <c r="S13" s="78">
        <f t="shared" si="4"/>
        <v>13357.66840321477</v>
      </c>
      <c r="T13" s="78">
        <f t="shared" si="4"/>
        <v>14616.872475754401</v>
      </c>
      <c r="U13" s="78">
        <f t="shared" si="4"/>
        <v>13744.49185126962</v>
      </c>
      <c r="V13" s="78">
        <f t="shared" si="4"/>
        <v>14854.8567778954</v>
      </c>
      <c r="W13" s="78">
        <f t="shared" si="4"/>
        <v>14808.365359441997</v>
      </c>
      <c r="X13" s="78">
        <f t="shared" si="4"/>
        <v>18736.750920226001</v>
      </c>
      <c r="Y13" s="78">
        <f t="shared" si="4"/>
        <v>18896.831667896</v>
      </c>
      <c r="Z13" s="78">
        <f t="shared" si="4"/>
        <v>21778.454694626002</v>
      </c>
      <c r="AA13" s="78">
        <f t="shared" si="4"/>
        <v>26984.724718628499</v>
      </c>
      <c r="AB13" s="78">
        <f t="shared" ref="AB13" si="5">SUM(AB14:AB17)</f>
        <v>27209.738188030999</v>
      </c>
    </row>
    <row r="14" spans="2:28" x14ac:dyDescent="0.2">
      <c r="B14" s="79" t="s">
        <v>1</v>
      </c>
      <c r="C14" s="58">
        <f>+'CUADRO 7A'!C128/1000</f>
        <v>2003.2723227569004</v>
      </c>
      <c r="D14" s="58">
        <f>+'CUADRO 7A'!D128/1000</f>
        <v>2375.9569086466695</v>
      </c>
      <c r="E14" s="58">
        <f>+'CUADRO 7A'!E128/1000</f>
        <v>2882.1668883701</v>
      </c>
      <c r="F14" s="58">
        <f>+'CUADRO 7A'!F128/1000</f>
        <v>2689.081756995176</v>
      </c>
      <c r="G14" s="58">
        <f>+'CUADRO 7A'!G128/1000</f>
        <v>5144.2164557739998</v>
      </c>
      <c r="H14" s="58">
        <f>+'CUADRO 7A'!H128/1000</f>
        <v>5310.9403881640001</v>
      </c>
      <c r="I14" s="58">
        <f>+'CUADRO 7A'!I128/1000</f>
        <v>3592.2356394630001</v>
      </c>
      <c r="J14" s="58">
        <f>+'CUADRO 7A'!J128/1000</f>
        <v>3606.7989379750002</v>
      </c>
      <c r="K14" s="58">
        <f>+'CUADRO 7A'!K128/1000</f>
        <v>4376.0743884509993</v>
      </c>
      <c r="L14" s="58">
        <f>+'CUADRO 7A'!L128/1000</f>
        <v>5773.6218531098102</v>
      </c>
      <c r="M14" s="58">
        <f>+'CUADRO 7A'!M128/1000</f>
        <v>5422.6794512714005</v>
      </c>
      <c r="N14" s="58">
        <f>+'CUADRO 7A'!N128/1000</f>
        <v>5664.4400163724904</v>
      </c>
      <c r="O14" s="58">
        <f>+'CUADRO 7A'!O128/1000</f>
        <v>5877.8312863040001</v>
      </c>
      <c r="P14" s="58">
        <f>+'CUADRO 7A'!P128/1000</f>
        <v>6534.1162769744196</v>
      </c>
      <c r="Q14" s="58">
        <f>+'CUADRO 7A'!Q128/1000</f>
        <v>6861.95482809852</v>
      </c>
      <c r="R14" s="58">
        <f>+'CUADRO 7A'!R128/1000</f>
        <v>6886.8894519240002</v>
      </c>
      <c r="S14" s="58">
        <f>+'CUADRO 7A'!S128/1000</f>
        <v>7001.458319375769</v>
      </c>
      <c r="T14" s="58">
        <f>+'CUADRO 7A'!T128/1000</f>
        <v>7642.9223970944004</v>
      </c>
      <c r="U14" s="58">
        <f>+'CUADRO 7A'!U128/1000</f>
        <v>7221.16543492662</v>
      </c>
      <c r="V14" s="58">
        <f>+'CUADRO 7A'!V128/1000</f>
        <v>8057.7824664914006</v>
      </c>
      <c r="W14" s="58">
        <f>+'CUADRO 7A'!W128/1000</f>
        <v>8332.5582853269989</v>
      </c>
      <c r="X14" s="58">
        <f>+'CUADRO 7A'!X128/1000</f>
        <v>10916.945139533</v>
      </c>
      <c r="Y14" s="58">
        <f>+'CUADRO 7A'!Y128/1000</f>
        <v>11307.342991998999</v>
      </c>
      <c r="Z14" s="58">
        <f>+'CUADRO 7A'!Z128/1000</f>
        <v>11022.412797731002</v>
      </c>
      <c r="AA14" s="58">
        <f>+'CUADRO 7A'!AA128/1000</f>
        <v>13599.796189159499</v>
      </c>
      <c r="AB14" s="58">
        <f>+'CUADRO 7A'!AB128/1000</f>
        <v>13344.677214075999</v>
      </c>
    </row>
    <row r="15" spans="2:28" x14ac:dyDescent="0.2">
      <c r="B15" s="79" t="s">
        <v>346</v>
      </c>
      <c r="C15" s="58">
        <f>+'CUADRO 7A'!C147/1000</f>
        <v>748.31055725199997</v>
      </c>
      <c r="D15" s="58">
        <f>+'CUADRO 7A'!D147/1000</f>
        <v>878.17086710799992</v>
      </c>
      <c r="E15" s="58">
        <f>+'CUADRO 7A'!E147/1000</f>
        <v>565.99978486400005</v>
      </c>
      <c r="F15" s="58">
        <f>+'CUADRO 7A'!F147/1000</f>
        <v>478.46941111300004</v>
      </c>
      <c r="G15" s="58">
        <f>+'CUADRO 7A'!G147/1000</f>
        <v>718.9302706310001</v>
      </c>
      <c r="H15" s="58">
        <f>+'CUADRO 7A'!H147/1000</f>
        <v>453.727976028</v>
      </c>
      <c r="I15" s="58">
        <f>+'CUADRO 7A'!I147/1000</f>
        <v>1001.5286967139999</v>
      </c>
      <c r="J15" s="58">
        <f>+'CUADRO 7A'!J147/1000</f>
        <v>1319.455123876</v>
      </c>
      <c r="K15" s="58">
        <f>+'CUADRO 7A'!K147/1000</f>
        <v>1213.412560755</v>
      </c>
      <c r="L15" s="58">
        <f>+'CUADRO 7A'!L147/1000</f>
        <v>1820.31856791</v>
      </c>
      <c r="M15" s="58">
        <f>+'CUADRO 7A'!M147/1000</f>
        <v>3073.8397873280001</v>
      </c>
      <c r="N15" s="58">
        <f>+'CUADRO 7A'!N147/1000</f>
        <v>2657.4022852940002</v>
      </c>
      <c r="O15" s="58">
        <f>+'CUADRO 7A'!O147/1000</f>
        <v>2350.7158696179999</v>
      </c>
      <c r="P15" s="58">
        <f>+'CUADRO 7A'!P147/1000</f>
        <v>2117.4660889450001</v>
      </c>
      <c r="Q15" s="58">
        <f>+'CUADRO 7A'!Q147/1000</f>
        <v>2518.2626186090001</v>
      </c>
      <c r="R15" s="58">
        <f>+'CUADRO 7A'!R147/1000</f>
        <v>2621.037251408</v>
      </c>
      <c r="S15" s="58">
        <f>+'CUADRO 7A'!S147/1000</f>
        <v>3062.1822671300001</v>
      </c>
      <c r="T15" s="58">
        <f>+'CUADRO 7A'!T147/1000</f>
        <v>3274.366147015</v>
      </c>
      <c r="U15" s="58">
        <f>+'CUADRO 7A'!U147/1000</f>
        <v>2548.1025146300003</v>
      </c>
      <c r="V15" s="58">
        <f>+'CUADRO 7A'!V147/1000</f>
        <v>2582.2005330980001</v>
      </c>
      <c r="W15" s="58">
        <f>+'CUADRO 7A'!W147/1000</f>
        <v>2221.5823713239997</v>
      </c>
      <c r="X15" s="58">
        <f>+'CUADRO 7A'!X147/1000</f>
        <v>3223.6944135369999</v>
      </c>
      <c r="Y15" s="58">
        <f>+'CUADRO 7A'!Y147/1000</f>
        <v>2914.7922234260004</v>
      </c>
      <c r="Z15" s="58">
        <f>+'CUADRO 7A'!Z147/1000</f>
        <v>4873.5282520949995</v>
      </c>
      <c r="AA15" s="58">
        <f>+'CUADRO 7A'!AA147/1000</f>
        <v>7035.4945053249994</v>
      </c>
      <c r="AB15" s="58">
        <f>+'CUADRO 7A'!AB147/1000</f>
        <v>6934.6869119829998</v>
      </c>
    </row>
    <row r="16" spans="2:28" x14ac:dyDescent="0.2">
      <c r="B16" s="79" t="s">
        <v>273</v>
      </c>
      <c r="C16" s="58">
        <f>+'CUADRO 7A'!C174/1000</f>
        <v>1428.447207231</v>
      </c>
      <c r="D16" s="58">
        <f>+'CUADRO 7A'!D174/1000</f>
        <v>1487.035345196</v>
      </c>
      <c r="E16" s="58">
        <f>+'CUADRO 7A'!E174/1000</f>
        <v>1572.262534959</v>
      </c>
      <c r="F16" s="58">
        <f>+'CUADRO 7A'!F174/1000</f>
        <v>1676.884720348</v>
      </c>
      <c r="G16" s="58">
        <f>+'CUADRO 7A'!G174/1000</f>
        <v>1819.569506</v>
      </c>
      <c r="H16" s="58">
        <f>+'CUADRO 7A'!H174/1000</f>
        <v>1959.2815169249998</v>
      </c>
      <c r="I16" s="58">
        <f>+'CUADRO 7A'!I174/1000</f>
        <v>2287.0846499999998</v>
      </c>
      <c r="J16" s="58">
        <f>+'CUADRO 7A'!J174/1000</f>
        <v>2620.1390523</v>
      </c>
      <c r="K16" s="58">
        <f>+'CUADRO 7A'!K174/1000</f>
        <v>3121.5707870000001</v>
      </c>
      <c r="L16" s="58">
        <f>+'CUADRO 7A'!L174/1000</f>
        <v>3521.87482009</v>
      </c>
      <c r="M16" s="58">
        <f>+'CUADRO 7A'!M174/1000</f>
        <v>3935.9434506769999</v>
      </c>
      <c r="N16" s="58">
        <f>+'CUADRO 7A'!N174/1000</f>
        <v>4377.9313000000002</v>
      </c>
      <c r="O16" s="58">
        <f>+'CUADRO 7A'!O174/1000</f>
        <v>4802.4658831010001</v>
      </c>
      <c r="P16" s="58">
        <f>+'CUADRO 7A'!P174/1000</f>
        <v>5404.7937523199998</v>
      </c>
      <c r="Q16" s="58">
        <f>+'CUADRO 7A'!Q174/1000</f>
        <v>1651.201826</v>
      </c>
      <c r="R16" s="58">
        <f>+'CUADRO 7A'!R174/1000</f>
        <v>2349.1656883259998</v>
      </c>
      <c r="S16" s="58">
        <f>+'CUADRO 7A'!S174/1000</f>
        <v>2821.4891945049999</v>
      </c>
      <c r="T16" s="58">
        <f>+'CUADRO 7A'!T174/1000</f>
        <v>3128.7664931430004</v>
      </c>
      <c r="U16" s="58">
        <f>+'CUADRO 7A'!U174/1000</f>
        <v>3453.7515458560001</v>
      </c>
      <c r="V16" s="58">
        <f>+'CUADRO 7A'!V174/1000</f>
        <v>3685.8317555630001</v>
      </c>
      <c r="W16" s="58">
        <f>+'CUADRO 7A'!W174/1000</f>
        <v>3603.1755157389998</v>
      </c>
      <c r="X16" s="58">
        <f>+'CUADRO 7A'!X174/1000</f>
        <v>3948.349857835</v>
      </c>
      <c r="Y16" s="58">
        <f>+'CUADRO 7A'!Y174/1000</f>
        <v>4046.8054266710001</v>
      </c>
      <c r="Z16" s="58">
        <f>+'CUADRO 7A'!Z174/1000</f>
        <v>5011.4440587270001</v>
      </c>
      <c r="AA16" s="58">
        <f>+'CUADRO 7A'!AA174/1000</f>
        <v>5587.0531518799999</v>
      </c>
      <c r="AB16" s="58">
        <f>+'CUADRO 7A'!AB174/1000</f>
        <v>5956.9376506770004</v>
      </c>
    </row>
    <row r="17" spans="1:28" x14ac:dyDescent="0.2">
      <c r="B17" s="79" t="s">
        <v>272</v>
      </c>
      <c r="C17" s="58">
        <f>+'CUADRO 7A'!C161/1000</f>
        <v>0</v>
      </c>
      <c r="D17" s="58">
        <f>+'CUADRO 7A'!D161/1000</f>
        <v>25.619028</v>
      </c>
      <c r="E17" s="58">
        <f>+'CUADRO 7A'!E161/1000</f>
        <v>34.897016000000001</v>
      </c>
      <c r="F17" s="58">
        <f>+'CUADRO 7A'!F161/1000</f>
        <v>51.735221455999998</v>
      </c>
      <c r="G17" s="58">
        <f>+'CUADRO 7A'!G161/1000</f>
        <v>38.473960140000003</v>
      </c>
      <c r="H17" s="58">
        <f>+'CUADRO 7A'!H161/1000</f>
        <v>41.541433345999998</v>
      </c>
      <c r="I17" s="58">
        <f>+'CUADRO 7A'!I161/1000</f>
        <v>92.014526322000009</v>
      </c>
      <c r="J17" s="58">
        <f>+'CUADRO 7A'!J161/1000</f>
        <v>95.945107375000006</v>
      </c>
      <c r="K17" s="58">
        <f>+'CUADRO 7A'!K161/1000</f>
        <v>99.474536133000001</v>
      </c>
      <c r="L17" s="58">
        <f>+'CUADRO 7A'!L161/1000</f>
        <v>100.755211395</v>
      </c>
      <c r="M17" s="58">
        <f>+'CUADRO 7A'!M161/1000</f>
        <v>175.67821900000001</v>
      </c>
      <c r="N17" s="58">
        <f>+'CUADRO 7A'!N161/1000</f>
        <v>193.72123975299999</v>
      </c>
      <c r="O17" s="58">
        <f>+'CUADRO 7A'!O161/1000</f>
        <v>216.20086609500001</v>
      </c>
      <c r="P17" s="58">
        <f>+'CUADRO 7A'!P161/1000</f>
        <v>357.36711906800002</v>
      </c>
      <c r="Q17" s="58">
        <f>+'CUADRO 7A'!Q161/1000</f>
        <v>382.99585900200003</v>
      </c>
      <c r="R17" s="58">
        <f>+'CUADRO 7A'!R161/1000</f>
        <v>401.79647729499999</v>
      </c>
      <c r="S17" s="58">
        <f>+'CUADRO 7A'!S161/1000</f>
        <v>472.53862220400003</v>
      </c>
      <c r="T17" s="58">
        <f>+'CUADRO 7A'!T161/1000</f>
        <v>570.81743850199996</v>
      </c>
      <c r="U17" s="58">
        <f>+'CUADRO 7A'!U161/1000</f>
        <v>521.47235585700003</v>
      </c>
      <c r="V17" s="58">
        <f>+'CUADRO 7A'!V161/1000</f>
        <v>529.04202274299996</v>
      </c>
      <c r="W17" s="58">
        <f>+'CUADRO 7A'!W161/1000</f>
        <v>651.04918705199998</v>
      </c>
      <c r="X17" s="58">
        <f>+'CUADRO 7A'!X161/1000</f>
        <v>647.76150932099995</v>
      </c>
      <c r="Y17" s="58">
        <f>+'CUADRO 7A'!Y161/1000</f>
        <v>627.89102579999997</v>
      </c>
      <c r="Z17" s="58">
        <f>+'CUADRO 7A'!Z161/1000</f>
        <v>871.06958607299998</v>
      </c>
      <c r="AA17" s="58">
        <f>+'CUADRO 7A'!AA161/1000</f>
        <v>762.380872264</v>
      </c>
      <c r="AB17" s="58">
        <f>+'CUADRO 7A'!AB161/1000</f>
        <v>973.43641129499997</v>
      </c>
    </row>
    <row r="18" spans="1:28" ht="12.75" customHeight="1" x14ac:dyDescent="0.2">
      <c r="B18" s="80" t="s">
        <v>324</v>
      </c>
      <c r="C18" s="53">
        <f t="shared" ref="C18:K18" si="6">+C13+C8</f>
        <v>50594.408056228902</v>
      </c>
      <c r="D18" s="53">
        <f t="shared" si="6"/>
        <v>62752.144402641927</v>
      </c>
      <c r="E18" s="53">
        <f t="shared" si="6"/>
        <v>66758.02622419309</v>
      </c>
      <c r="F18" s="53">
        <f t="shared" si="6"/>
        <v>71744.098983104588</v>
      </c>
      <c r="G18" s="53">
        <f t="shared" si="6"/>
        <v>81707.136486045987</v>
      </c>
      <c r="H18" s="53">
        <f t="shared" si="6"/>
        <v>91989.168074936388</v>
      </c>
      <c r="I18" s="53">
        <f t="shared" si="6"/>
        <v>105923.011831353</v>
      </c>
      <c r="J18" s="53">
        <f t="shared" si="6"/>
        <v>117179.15157366343</v>
      </c>
      <c r="K18" s="53">
        <f t="shared" si="6"/>
        <v>125291.18184614099</v>
      </c>
      <c r="L18" s="53">
        <f>+L13+L8</f>
        <v>142045.46534104901</v>
      </c>
      <c r="M18" s="53">
        <f t="shared" ref="M18:AA18" si="7">+M13+M8</f>
        <v>149759.285958241</v>
      </c>
      <c r="N18" s="53">
        <f t="shared" si="7"/>
        <v>151312.14714192049</v>
      </c>
      <c r="O18" s="53">
        <f t="shared" si="7"/>
        <v>165619.2213119599</v>
      </c>
      <c r="P18" s="53">
        <f t="shared" si="7"/>
        <v>191436.63456229857</v>
      </c>
      <c r="Q18" s="53">
        <f t="shared" si="7"/>
        <v>196961.27604297752</v>
      </c>
      <c r="R18" s="53">
        <f t="shared" si="7"/>
        <v>207594.95696068101</v>
      </c>
      <c r="S18" s="53">
        <f t="shared" si="7"/>
        <v>210426.1380601931</v>
      </c>
      <c r="T18" s="53">
        <f t="shared" si="7"/>
        <v>229316.08240950987</v>
      </c>
      <c r="U18" s="53">
        <f t="shared" si="7"/>
        <v>233260.22027948961</v>
      </c>
      <c r="V18" s="53">
        <f t="shared" si="7"/>
        <v>250411.22344978841</v>
      </c>
      <c r="W18" s="53">
        <f t="shared" si="7"/>
        <v>309220.42963039404</v>
      </c>
      <c r="X18" s="53">
        <f t="shared" si="7"/>
        <v>343976.12964914099</v>
      </c>
      <c r="Y18" s="53">
        <f t="shared" si="7"/>
        <v>352658.673641845</v>
      </c>
      <c r="Z18" s="53">
        <f t="shared" si="7"/>
        <v>423172.67093595397</v>
      </c>
      <c r="AA18" s="53">
        <f t="shared" si="7"/>
        <v>475196.11051027849</v>
      </c>
      <c r="AB18" s="53">
        <f t="shared" ref="AB18" si="8">+AB13+AB8</f>
        <v>510908.40677833906</v>
      </c>
    </row>
    <row r="19" spans="1:28" x14ac:dyDescent="0.2">
      <c r="B19" s="46" t="s">
        <v>326</v>
      </c>
      <c r="V19" s="72"/>
      <c r="W19" s="72"/>
      <c r="X19" s="72"/>
      <c r="Y19" s="72"/>
      <c r="Z19" s="72"/>
    </row>
    <row r="20" spans="1:28" x14ac:dyDescent="0.2">
      <c r="B20" s="46" t="s">
        <v>331</v>
      </c>
      <c r="V20" s="72"/>
      <c r="W20" s="72"/>
      <c r="X20" s="72"/>
      <c r="Y20" s="73"/>
    </row>
    <row r="21" spans="1:28" x14ac:dyDescent="0.2">
      <c r="B21" s="46" t="s">
        <v>332</v>
      </c>
      <c r="M21" s="58"/>
      <c r="N21" s="58"/>
      <c r="O21" s="58"/>
      <c r="P21" s="58"/>
      <c r="Q21" s="58"/>
      <c r="R21" s="74"/>
      <c r="S21" s="74"/>
      <c r="T21" s="74"/>
      <c r="U21" s="74"/>
      <c r="V21" s="74"/>
      <c r="W21" s="74"/>
      <c r="X21" s="74"/>
      <c r="Y21" s="74"/>
      <c r="Z21" s="74"/>
      <c r="AA21" s="74"/>
    </row>
    <row r="22" spans="1:28" x14ac:dyDescent="0.2">
      <c r="B22" s="46" t="s">
        <v>370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58"/>
      <c r="N22" s="58"/>
      <c r="O22" s="58"/>
      <c r="P22" s="58"/>
      <c r="Q22" s="58"/>
      <c r="R22" s="74"/>
      <c r="S22" s="74"/>
      <c r="T22" s="74"/>
      <c r="U22" s="74"/>
      <c r="V22" s="74"/>
      <c r="W22" s="74"/>
      <c r="X22" s="74"/>
      <c r="Y22" s="74"/>
      <c r="Z22" s="74"/>
      <c r="AA22" s="74"/>
    </row>
    <row r="23" spans="1:28" s="68" customFormat="1" x14ac:dyDescent="0.2">
      <c r="C23" s="1"/>
      <c r="D23" s="1"/>
      <c r="E23" s="1"/>
      <c r="F23" s="1"/>
      <c r="G23" s="1"/>
      <c r="H23" s="1"/>
      <c r="I23" s="1"/>
      <c r="J23" s="1"/>
      <c r="K23" s="1"/>
      <c r="L23" s="1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1:28" s="68" customFormat="1" x14ac:dyDescent="0.2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</row>
    <row r="25" spans="1:28" s="68" customFormat="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</row>
    <row r="26" spans="1:28" s="68" customForma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</row>
    <row r="27" spans="1:28" s="68" customFormat="1" x14ac:dyDescent="0.2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</row>
    <row r="28" spans="1:28" s="68" customFormat="1" x14ac:dyDescent="0.2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</row>
    <row r="29" spans="1:28" s="68" customFormat="1" ht="12.75" x14ac:dyDescent="0.2">
      <c r="A29" s="76"/>
    </row>
    <row r="30" spans="1:28" s="68" customFormat="1" ht="12.75" x14ac:dyDescent="0.2">
      <c r="A30" s="76"/>
    </row>
    <row r="31" spans="1:28" ht="18" customHeight="1" x14ac:dyDescent="0.2"/>
    <row r="33" spans="1:27" x14ac:dyDescent="0.2">
      <c r="A33" s="68"/>
    </row>
    <row r="34" spans="1:27" x14ac:dyDescent="0.2">
      <c r="A34" s="68"/>
    </row>
    <row r="35" spans="1:27" x14ac:dyDescent="0.2">
      <c r="A35" s="68"/>
    </row>
    <row r="36" spans="1:27" x14ac:dyDescent="0.2">
      <c r="A36" s="68"/>
    </row>
    <row r="42" spans="1:27" ht="12.75" customHeight="1" x14ac:dyDescent="0.2"/>
    <row r="46" spans="1:27" x14ac:dyDescent="0.2">
      <c r="V46" s="75"/>
      <c r="W46" s="75"/>
      <c r="X46" s="75"/>
      <c r="AA46" s="75"/>
    </row>
    <row r="54" ht="15.75" customHeight="1" x14ac:dyDescent="0.2"/>
    <row r="65" spans="13:26" ht="12.75" customHeight="1" x14ac:dyDescent="0.2"/>
    <row r="71" spans="13:26" x14ac:dyDescent="0.2">
      <c r="Y71" s="46"/>
      <c r="Z71" s="46"/>
    </row>
    <row r="72" spans="13:26" s="74" customFormat="1" x14ac:dyDescent="0.2"/>
    <row r="73" spans="13:26" s="74" customFormat="1" x14ac:dyDescent="0.2"/>
    <row r="74" spans="13:26" s="74" customFormat="1" x14ac:dyDescent="0.2"/>
    <row r="75" spans="13:26" x14ac:dyDescent="0.2">
      <c r="M75" s="74"/>
      <c r="N75" s="74"/>
      <c r="O75" s="74"/>
      <c r="P75" s="74"/>
      <c r="Q75" s="74"/>
      <c r="R75" s="74"/>
      <c r="S75" s="74"/>
      <c r="T75" s="74"/>
      <c r="U75" s="74"/>
    </row>
    <row r="76" spans="13:26" x14ac:dyDescent="0.2">
      <c r="M76" s="74"/>
      <c r="N76" s="74"/>
      <c r="O76" s="74"/>
      <c r="P76" s="74"/>
      <c r="Q76" s="74"/>
      <c r="R76" s="74"/>
      <c r="S76" s="74"/>
      <c r="T76" s="74"/>
      <c r="U76" s="74"/>
    </row>
    <row r="77" spans="13:26" x14ac:dyDescent="0.2">
      <c r="M77" s="74"/>
      <c r="N77" s="74"/>
      <c r="O77" s="74"/>
      <c r="P77" s="74"/>
      <c r="Q77" s="74"/>
      <c r="R77" s="74"/>
      <c r="S77" s="74"/>
      <c r="T77" s="74"/>
      <c r="U77" s="74"/>
    </row>
    <row r="78" spans="13:26" x14ac:dyDescent="0.2">
      <c r="M78" s="74"/>
      <c r="N78" s="74"/>
      <c r="O78" s="74"/>
      <c r="P78" s="74"/>
      <c r="Q78" s="74"/>
      <c r="R78" s="74"/>
      <c r="S78" s="74"/>
      <c r="T78" s="74"/>
      <c r="U78" s="74"/>
    </row>
    <row r="79" spans="13:26" x14ac:dyDescent="0.2">
      <c r="M79" s="74"/>
      <c r="N79" s="74"/>
      <c r="O79" s="74"/>
      <c r="P79" s="74"/>
      <c r="Q79" s="74"/>
      <c r="R79" s="74"/>
      <c r="S79" s="74"/>
      <c r="T79" s="74"/>
      <c r="U79" s="74"/>
    </row>
    <row r="80" spans="13:26" x14ac:dyDescent="0.2">
      <c r="M80" s="74"/>
      <c r="N80" s="74"/>
      <c r="O80" s="74"/>
      <c r="P80" s="74"/>
      <c r="Q80" s="74"/>
      <c r="R80" s="74"/>
      <c r="S80" s="74"/>
      <c r="T80" s="74"/>
      <c r="U80" s="74"/>
    </row>
    <row r="81" spans="13:21" x14ac:dyDescent="0.2">
      <c r="M81" s="74"/>
      <c r="N81" s="74"/>
      <c r="O81" s="74"/>
      <c r="P81" s="74"/>
      <c r="Q81" s="74"/>
      <c r="R81" s="74"/>
      <c r="S81" s="74"/>
      <c r="T81" s="74"/>
      <c r="U81" s="74"/>
    </row>
    <row r="83" spans="13:21" x14ac:dyDescent="0.2">
      <c r="M83" s="75"/>
      <c r="N83" s="75"/>
      <c r="O83" s="75"/>
      <c r="P83" s="75"/>
      <c r="Q83" s="75"/>
      <c r="R83" s="75"/>
      <c r="S83" s="75"/>
      <c r="T83" s="75"/>
      <c r="U83" s="75"/>
    </row>
    <row r="84" spans="13:21" x14ac:dyDescent="0.2">
      <c r="M84" s="75"/>
      <c r="N84" s="75"/>
      <c r="O84" s="75"/>
      <c r="P84" s="75"/>
      <c r="Q84" s="75"/>
      <c r="R84" s="75"/>
      <c r="S84" s="75"/>
      <c r="T84" s="75"/>
      <c r="U84" s="75"/>
    </row>
    <row r="85" spans="13:21" x14ac:dyDescent="0.2">
      <c r="M85" s="75"/>
      <c r="N85" s="75"/>
      <c r="O85" s="75"/>
      <c r="P85" s="75"/>
      <c r="Q85" s="75"/>
      <c r="R85" s="75"/>
      <c r="S85" s="75"/>
      <c r="T85" s="75"/>
      <c r="U85" s="75"/>
    </row>
    <row r="86" spans="13:21" x14ac:dyDescent="0.2">
      <c r="M86" s="75"/>
      <c r="N86" s="75"/>
      <c r="O86" s="75"/>
      <c r="P86" s="75"/>
      <c r="Q86" s="75"/>
      <c r="R86" s="75"/>
      <c r="S86" s="75"/>
      <c r="T86" s="75"/>
      <c r="U86" s="75"/>
    </row>
    <row r="87" spans="13:21" x14ac:dyDescent="0.2">
      <c r="M87" s="75"/>
      <c r="N87" s="75"/>
      <c r="O87" s="75"/>
      <c r="P87" s="75"/>
      <c r="Q87" s="75"/>
      <c r="R87" s="75"/>
      <c r="S87" s="75"/>
      <c r="T87" s="75"/>
      <c r="U87" s="75"/>
    </row>
    <row r="88" spans="13:21" x14ac:dyDescent="0.2">
      <c r="M88" s="75"/>
      <c r="N88" s="75"/>
      <c r="O88" s="75"/>
      <c r="P88" s="75"/>
      <c r="Q88" s="75"/>
      <c r="R88" s="75"/>
      <c r="S88" s="75"/>
      <c r="T88" s="75"/>
      <c r="U88" s="75"/>
    </row>
  </sheetData>
  <mergeCells count="1">
    <mergeCell ref="B6:Z6"/>
  </mergeCells>
  <pageMargins left="0.7" right="0.7" top="0.75" bottom="0.75" header="0.3" footer="0.3"/>
  <pageSetup orientation="portrait" r:id="rId1"/>
  <ignoredErrors>
    <ignoredError sqref="M7:O7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0"/>
  <sheetViews>
    <sheetView showGridLines="0" workbookViewId="0">
      <pane xSplit="2" ySplit="5" topLeftCell="J6" activePane="bottomRight" state="frozen"/>
      <selection activeCell="AA11" sqref="AA11"/>
      <selection pane="topRight" activeCell="AA11" sqref="AA11"/>
      <selection pane="bottomLeft" activeCell="AA11" sqref="AA11"/>
      <selection pane="bottomRight" activeCell="M21" sqref="M21"/>
    </sheetView>
  </sheetViews>
  <sheetFormatPr baseColWidth="10" defaultRowHeight="12.75" x14ac:dyDescent="0.2"/>
  <cols>
    <col min="1" max="1" width="3.42578125" style="11" customWidth="1"/>
    <col min="2" max="2" width="45" style="11" bestFit="1" customWidth="1"/>
    <col min="3" max="26" width="7.7109375" style="11" customWidth="1"/>
    <col min="27" max="27" width="11.42578125" style="11"/>
    <col min="28" max="28" width="16.28515625" style="11" bestFit="1" customWidth="1"/>
    <col min="29" max="244" width="11.42578125" style="11"/>
    <col min="245" max="245" width="3.42578125" style="11" customWidth="1"/>
    <col min="246" max="246" width="39.5703125" style="11" bestFit="1" customWidth="1"/>
    <col min="247" max="256" width="0" style="11" hidden="1" customWidth="1"/>
    <col min="257" max="258" width="5.7109375" style="11" bestFit="1" customWidth="1"/>
    <col min="259" max="262" width="6.85546875" style="11" bestFit="1" customWidth="1"/>
    <col min="263" max="271" width="7.7109375" style="11" bestFit="1" customWidth="1"/>
    <col min="272" max="275" width="5.7109375" style="11" bestFit="1" customWidth="1"/>
    <col min="276" max="276" width="6.5703125" style="11" customWidth="1"/>
    <col min="277" max="277" width="6.5703125" style="11" bestFit="1" customWidth="1"/>
    <col min="278" max="279" width="7.7109375" style="11" bestFit="1" customWidth="1"/>
    <col min="280" max="281" width="11.42578125" style="11"/>
    <col min="282" max="282" width="16.5703125" style="11" bestFit="1" customWidth="1"/>
    <col min="283" max="500" width="11.42578125" style="11"/>
    <col min="501" max="501" width="3.42578125" style="11" customWidth="1"/>
    <col min="502" max="502" width="39.5703125" style="11" bestFit="1" customWidth="1"/>
    <col min="503" max="512" width="0" style="11" hidden="1" customWidth="1"/>
    <col min="513" max="514" width="5.7109375" style="11" bestFit="1" customWidth="1"/>
    <col min="515" max="518" width="6.85546875" style="11" bestFit="1" customWidth="1"/>
    <col min="519" max="527" width="7.7109375" style="11" bestFit="1" customWidth="1"/>
    <col min="528" max="531" width="5.7109375" style="11" bestFit="1" customWidth="1"/>
    <col min="532" max="532" width="6.5703125" style="11" customWidth="1"/>
    <col min="533" max="533" width="6.5703125" style="11" bestFit="1" customWidth="1"/>
    <col min="534" max="535" width="7.7109375" style="11" bestFit="1" customWidth="1"/>
    <col min="536" max="537" width="11.42578125" style="11"/>
    <col min="538" max="538" width="16.5703125" style="11" bestFit="1" customWidth="1"/>
    <col min="539" max="756" width="11.42578125" style="11"/>
    <col min="757" max="757" width="3.42578125" style="11" customWidth="1"/>
    <col min="758" max="758" width="39.5703125" style="11" bestFit="1" customWidth="1"/>
    <col min="759" max="768" width="0" style="11" hidden="1" customWidth="1"/>
    <col min="769" max="770" width="5.7109375" style="11" bestFit="1" customWidth="1"/>
    <col min="771" max="774" width="6.85546875" style="11" bestFit="1" customWidth="1"/>
    <col min="775" max="783" width="7.7109375" style="11" bestFit="1" customWidth="1"/>
    <col min="784" max="787" width="5.7109375" style="11" bestFit="1" customWidth="1"/>
    <col min="788" max="788" width="6.5703125" style="11" customWidth="1"/>
    <col min="789" max="789" width="6.5703125" style="11" bestFit="1" customWidth="1"/>
    <col min="790" max="791" width="7.7109375" style="11" bestFit="1" customWidth="1"/>
    <col min="792" max="793" width="11.42578125" style="11"/>
    <col min="794" max="794" width="16.5703125" style="11" bestFit="1" customWidth="1"/>
    <col min="795" max="1012" width="11.42578125" style="11"/>
    <col min="1013" max="1013" width="3.42578125" style="11" customWidth="1"/>
    <col min="1014" max="1014" width="39.5703125" style="11" bestFit="1" customWidth="1"/>
    <col min="1015" max="1024" width="0" style="11" hidden="1" customWidth="1"/>
    <col min="1025" max="1026" width="5.7109375" style="11" bestFit="1" customWidth="1"/>
    <col min="1027" max="1030" width="6.85546875" style="11" bestFit="1" customWidth="1"/>
    <col min="1031" max="1039" width="7.7109375" style="11" bestFit="1" customWidth="1"/>
    <col min="1040" max="1043" width="5.7109375" style="11" bestFit="1" customWidth="1"/>
    <col min="1044" max="1044" width="6.5703125" style="11" customWidth="1"/>
    <col min="1045" max="1045" width="6.5703125" style="11" bestFit="1" customWidth="1"/>
    <col min="1046" max="1047" width="7.7109375" style="11" bestFit="1" customWidth="1"/>
    <col min="1048" max="1049" width="11.42578125" style="11"/>
    <col min="1050" max="1050" width="16.5703125" style="11" bestFit="1" customWidth="1"/>
    <col min="1051" max="1268" width="11.42578125" style="11"/>
    <col min="1269" max="1269" width="3.42578125" style="11" customWidth="1"/>
    <col min="1270" max="1270" width="39.5703125" style="11" bestFit="1" customWidth="1"/>
    <col min="1271" max="1280" width="0" style="11" hidden="1" customWidth="1"/>
    <col min="1281" max="1282" width="5.7109375" style="11" bestFit="1" customWidth="1"/>
    <col min="1283" max="1286" width="6.85546875" style="11" bestFit="1" customWidth="1"/>
    <col min="1287" max="1295" width="7.7109375" style="11" bestFit="1" customWidth="1"/>
    <col min="1296" max="1299" width="5.7109375" style="11" bestFit="1" customWidth="1"/>
    <col min="1300" max="1300" width="6.5703125" style="11" customWidth="1"/>
    <col min="1301" max="1301" width="6.5703125" style="11" bestFit="1" customWidth="1"/>
    <col min="1302" max="1303" width="7.7109375" style="11" bestFit="1" customWidth="1"/>
    <col min="1304" max="1305" width="11.42578125" style="11"/>
    <col min="1306" max="1306" width="16.5703125" style="11" bestFit="1" customWidth="1"/>
    <col min="1307" max="1524" width="11.42578125" style="11"/>
    <col min="1525" max="1525" width="3.42578125" style="11" customWidth="1"/>
    <col min="1526" max="1526" width="39.5703125" style="11" bestFit="1" customWidth="1"/>
    <col min="1527" max="1536" width="0" style="11" hidden="1" customWidth="1"/>
    <col min="1537" max="1538" width="5.7109375" style="11" bestFit="1" customWidth="1"/>
    <col min="1539" max="1542" width="6.85546875" style="11" bestFit="1" customWidth="1"/>
    <col min="1543" max="1551" width="7.7109375" style="11" bestFit="1" customWidth="1"/>
    <col min="1552" max="1555" width="5.7109375" style="11" bestFit="1" customWidth="1"/>
    <col min="1556" max="1556" width="6.5703125" style="11" customWidth="1"/>
    <col min="1557" max="1557" width="6.5703125" style="11" bestFit="1" customWidth="1"/>
    <col min="1558" max="1559" width="7.7109375" style="11" bestFit="1" customWidth="1"/>
    <col min="1560" max="1561" width="11.42578125" style="11"/>
    <col min="1562" max="1562" width="16.5703125" style="11" bestFit="1" customWidth="1"/>
    <col min="1563" max="1780" width="11.42578125" style="11"/>
    <col min="1781" max="1781" width="3.42578125" style="11" customWidth="1"/>
    <col min="1782" max="1782" width="39.5703125" style="11" bestFit="1" customWidth="1"/>
    <col min="1783" max="1792" width="0" style="11" hidden="1" customWidth="1"/>
    <col min="1793" max="1794" width="5.7109375" style="11" bestFit="1" customWidth="1"/>
    <col min="1795" max="1798" width="6.85546875" style="11" bestFit="1" customWidth="1"/>
    <col min="1799" max="1807" width="7.7109375" style="11" bestFit="1" customWidth="1"/>
    <col min="1808" max="1811" width="5.7109375" style="11" bestFit="1" customWidth="1"/>
    <col min="1812" max="1812" width="6.5703125" style="11" customWidth="1"/>
    <col min="1813" max="1813" width="6.5703125" style="11" bestFit="1" customWidth="1"/>
    <col min="1814" max="1815" width="7.7109375" style="11" bestFit="1" customWidth="1"/>
    <col min="1816" max="1817" width="11.42578125" style="11"/>
    <col min="1818" max="1818" width="16.5703125" style="11" bestFit="1" customWidth="1"/>
    <col min="1819" max="2036" width="11.42578125" style="11"/>
    <col min="2037" max="2037" width="3.42578125" style="11" customWidth="1"/>
    <col min="2038" max="2038" width="39.5703125" style="11" bestFit="1" customWidth="1"/>
    <col min="2039" max="2048" width="0" style="11" hidden="1" customWidth="1"/>
    <col min="2049" max="2050" width="5.7109375" style="11" bestFit="1" customWidth="1"/>
    <col min="2051" max="2054" width="6.85546875" style="11" bestFit="1" customWidth="1"/>
    <col min="2055" max="2063" width="7.7109375" style="11" bestFit="1" customWidth="1"/>
    <col min="2064" max="2067" width="5.7109375" style="11" bestFit="1" customWidth="1"/>
    <col min="2068" max="2068" width="6.5703125" style="11" customWidth="1"/>
    <col min="2069" max="2069" width="6.5703125" style="11" bestFit="1" customWidth="1"/>
    <col min="2070" max="2071" width="7.7109375" style="11" bestFit="1" customWidth="1"/>
    <col min="2072" max="2073" width="11.42578125" style="11"/>
    <col min="2074" max="2074" width="16.5703125" style="11" bestFit="1" customWidth="1"/>
    <col min="2075" max="2292" width="11.42578125" style="11"/>
    <col min="2293" max="2293" width="3.42578125" style="11" customWidth="1"/>
    <col min="2294" max="2294" width="39.5703125" style="11" bestFit="1" customWidth="1"/>
    <col min="2295" max="2304" width="0" style="11" hidden="1" customWidth="1"/>
    <col min="2305" max="2306" width="5.7109375" style="11" bestFit="1" customWidth="1"/>
    <col min="2307" max="2310" width="6.85546875" style="11" bestFit="1" customWidth="1"/>
    <col min="2311" max="2319" width="7.7109375" style="11" bestFit="1" customWidth="1"/>
    <col min="2320" max="2323" width="5.7109375" style="11" bestFit="1" customWidth="1"/>
    <col min="2324" max="2324" width="6.5703125" style="11" customWidth="1"/>
    <col min="2325" max="2325" width="6.5703125" style="11" bestFit="1" customWidth="1"/>
    <col min="2326" max="2327" width="7.7109375" style="11" bestFit="1" customWidth="1"/>
    <col min="2328" max="2329" width="11.42578125" style="11"/>
    <col min="2330" max="2330" width="16.5703125" style="11" bestFit="1" customWidth="1"/>
    <col min="2331" max="2548" width="11.42578125" style="11"/>
    <col min="2549" max="2549" width="3.42578125" style="11" customWidth="1"/>
    <col min="2550" max="2550" width="39.5703125" style="11" bestFit="1" customWidth="1"/>
    <col min="2551" max="2560" width="0" style="11" hidden="1" customWidth="1"/>
    <col min="2561" max="2562" width="5.7109375" style="11" bestFit="1" customWidth="1"/>
    <col min="2563" max="2566" width="6.85546875" style="11" bestFit="1" customWidth="1"/>
    <col min="2567" max="2575" width="7.7109375" style="11" bestFit="1" customWidth="1"/>
    <col min="2576" max="2579" width="5.7109375" style="11" bestFit="1" customWidth="1"/>
    <col min="2580" max="2580" width="6.5703125" style="11" customWidth="1"/>
    <col min="2581" max="2581" width="6.5703125" style="11" bestFit="1" customWidth="1"/>
    <col min="2582" max="2583" width="7.7109375" style="11" bestFit="1" customWidth="1"/>
    <col min="2584" max="2585" width="11.42578125" style="11"/>
    <col min="2586" max="2586" width="16.5703125" style="11" bestFit="1" customWidth="1"/>
    <col min="2587" max="2804" width="11.42578125" style="11"/>
    <col min="2805" max="2805" width="3.42578125" style="11" customWidth="1"/>
    <col min="2806" max="2806" width="39.5703125" style="11" bestFit="1" customWidth="1"/>
    <col min="2807" max="2816" width="0" style="11" hidden="1" customWidth="1"/>
    <col min="2817" max="2818" width="5.7109375" style="11" bestFit="1" customWidth="1"/>
    <col min="2819" max="2822" width="6.85546875" style="11" bestFit="1" customWidth="1"/>
    <col min="2823" max="2831" width="7.7109375" style="11" bestFit="1" customWidth="1"/>
    <col min="2832" max="2835" width="5.7109375" style="11" bestFit="1" customWidth="1"/>
    <col min="2836" max="2836" width="6.5703125" style="11" customWidth="1"/>
    <col min="2837" max="2837" width="6.5703125" style="11" bestFit="1" customWidth="1"/>
    <col min="2838" max="2839" width="7.7109375" style="11" bestFit="1" customWidth="1"/>
    <col min="2840" max="2841" width="11.42578125" style="11"/>
    <col min="2842" max="2842" width="16.5703125" style="11" bestFit="1" customWidth="1"/>
    <col min="2843" max="3060" width="11.42578125" style="11"/>
    <col min="3061" max="3061" width="3.42578125" style="11" customWidth="1"/>
    <col min="3062" max="3062" width="39.5703125" style="11" bestFit="1" customWidth="1"/>
    <col min="3063" max="3072" width="0" style="11" hidden="1" customWidth="1"/>
    <col min="3073" max="3074" width="5.7109375" style="11" bestFit="1" customWidth="1"/>
    <col min="3075" max="3078" width="6.85546875" style="11" bestFit="1" customWidth="1"/>
    <col min="3079" max="3087" width="7.7109375" style="11" bestFit="1" customWidth="1"/>
    <col min="3088" max="3091" width="5.7109375" style="11" bestFit="1" customWidth="1"/>
    <col min="3092" max="3092" width="6.5703125" style="11" customWidth="1"/>
    <col min="3093" max="3093" width="6.5703125" style="11" bestFit="1" customWidth="1"/>
    <col min="3094" max="3095" width="7.7109375" style="11" bestFit="1" customWidth="1"/>
    <col min="3096" max="3097" width="11.42578125" style="11"/>
    <col min="3098" max="3098" width="16.5703125" style="11" bestFit="1" customWidth="1"/>
    <col min="3099" max="3316" width="11.42578125" style="11"/>
    <col min="3317" max="3317" width="3.42578125" style="11" customWidth="1"/>
    <col min="3318" max="3318" width="39.5703125" style="11" bestFit="1" customWidth="1"/>
    <col min="3319" max="3328" width="0" style="11" hidden="1" customWidth="1"/>
    <col min="3329" max="3330" width="5.7109375" style="11" bestFit="1" customWidth="1"/>
    <col min="3331" max="3334" width="6.85546875" style="11" bestFit="1" customWidth="1"/>
    <col min="3335" max="3343" width="7.7109375" style="11" bestFit="1" customWidth="1"/>
    <col min="3344" max="3347" width="5.7109375" style="11" bestFit="1" customWidth="1"/>
    <col min="3348" max="3348" width="6.5703125" style="11" customWidth="1"/>
    <col min="3349" max="3349" width="6.5703125" style="11" bestFit="1" customWidth="1"/>
    <col min="3350" max="3351" width="7.7109375" style="11" bestFit="1" customWidth="1"/>
    <col min="3352" max="3353" width="11.42578125" style="11"/>
    <col min="3354" max="3354" width="16.5703125" style="11" bestFit="1" customWidth="1"/>
    <col min="3355" max="3572" width="11.42578125" style="11"/>
    <col min="3573" max="3573" width="3.42578125" style="11" customWidth="1"/>
    <col min="3574" max="3574" width="39.5703125" style="11" bestFit="1" customWidth="1"/>
    <col min="3575" max="3584" width="0" style="11" hidden="1" customWidth="1"/>
    <col min="3585" max="3586" width="5.7109375" style="11" bestFit="1" customWidth="1"/>
    <col min="3587" max="3590" width="6.85546875" style="11" bestFit="1" customWidth="1"/>
    <col min="3591" max="3599" width="7.7109375" style="11" bestFit="1" customWidth="1"/>
    <col min="3600" max="3603" width="5.7109375" style="11" bestFit="1" customWidth="1"/>
    <col min="3604" max="3604" width="6.5703125" style="11" customWidth="1"/>
    <col min="3605" max="3605" width="6.5703125" style="11" bestFit="1" customWidth="1"/>
    <col min="3606" max="3607" width="7.7109375" style="11" bestFit="1" customWidth="1"/>
    <col min="3608" max="3609" width="11.42578125" style="11"/>
    <col min="3610" max="3610" width="16.5703125" style="11" bestFit="1" customWidth="1"/>
    <col min="3611" max="3828" width="11.42578125" style="11"/>
    <col min="3829" max="3829" width="3.42578125" style="11" customWidth="1"/>
    <col min="3830" max="3830" width="39.5703125" style="11" bestFit="1" customWidth="1"/>
    <col min="3831" max="3840" width="0" style="11" hidden="1" customWidth="1"/>
    <col min="3841" max="3842" width="5.7109375" style="11" bestFit="1" customWidth="1"/>
    <col min="3843" max="3846" width="6.85546875" style="11" bestFit="1" customWidth="1"/>
    <col min="3847" max="3855" width="7.7109375" style="11" bestFit="1" customWidth="1"/>
    <col min="3856" max="3859" width="5.7109375" style="11" bestFit="1" customWidth="1"/>
    <col min="3860" max="3860" width="6.5703125" style="11" customWidth="1"/>
    <col min="3861" max="3861" width="6.5703125" style="11" bestFit="1" customWidth="1"/>
    <col min="3862" max="3863" width="7.7109375" style="11" bestFit="1" customWidth="1"/>
    <col min="3864" max="3865" width="11.42578125" style="11"/>
    <col min="3866" max="3866" width="16.5703125" style="11" bestFit="1" customWidth="1"/>
    <col min="3867" max="4084" width="11.42578125" style="11"/>
    <col min="4085" max="4085" width="3.42578125" style="11" customWidth="1"/>
    <col min="4086" max="4086" width="39.5703125" style="11" bestFit="1" customWidth="1"/>
    <col min="4087" max="4096" width="0" style="11" hidden="1" customWidth="1"/>
    <col min="4097" max="4098" width="5.7109375" style="11" bestFit="1" customWidth="1"/>
    <col min="4099" max="4102" width="6.85546875" style="11" bestFit="1" customWidth="1"/>
    <col min="4103" max="4111" width="7.7109375" style="11" bestFit="1" customWidth="1"/>
    <col min="4112" max="4115" width="5.7109375" style="11" bestFit="1" customWidth="1"/>
    <col min="4116" max="4116" width="6.5703125" style="11" customWidth="1"/>
    <col min="4117" max="4117" width="6.5703125" style="11" bestFit="1" customWidth="1"/>
    <col min="4118" max="4119" width="7.7109375" style="11" bestFit="1" customWidth="1"/>
    <col min="4120" max="4121" width="11.42578125" style="11"/>
    <col min="4122" max="4122" width="16.5703125" style="11" bestFit="1" customWidth="1"/>
    <col min="4123" max="4340" width="11.42578125" style="11"/>
    <col min="4341" max="4341" width="3.42578125" style="11" customWidth="1"/>
    <col min="4342" max="4342" width="39.5703125" style="11" bestFit="1" customWidth="1"/>
    <col min="4343" max="4352" width="0" style="11" hidden="1" customWidth="1"/>
    <col min="4353" max="4354" width="5.7109375" style="11" bestFit="1" customWidth="1"/>
    <col min="4355" max="4358" width="6.85546875" style="11" bestFit="1" customWidth="1"/>
    <col min="4359" max="4367" width="7.7109375" style="11" bestFit="1" customWidth="1"/>
    <col min="4368" max="4371" width="5.7109375" style="11" bestFit="1" customWidth="1"/>
    <col min="4372" max="4372" width="6.5703125" style="11" customWidth="1"/>
    <col min="4373" max="4373" width="6.5703125" style="11" bestFit="1" customWidth="1"/>
    <col min="4374" max="4375" width="7.7109375" style="11" bestFit="1" customWidth="1"/>
    <col min="4376" max="4377" width="11.42578125" style="11"/>
    <col min="4378" max="4378" width="16.5703125" style="11" bestFit="1" customWidth="1"/>
    <col min="4379" max="4596" width="11.42578125" style="11"/>
    <col min="4597" max="4597" width="3.42578125" style="11" customWidth="1"/>
    <col min="4598" max="4598" width="39.5703125" style="11" bestFit="1" customWidth="1"/>
    <col min="4599" max="4608" width="0" style="11" hidden="1" customWidth="1"/>
    <col min="4609" max="4610" width="5.7109375" style="11" bestFit="1" customWidth="1"/>
    <col min="4611" max="4614" width="6.85546875" style="11" bestFit="1" customWidth="1"/>
    <col min="4615" max="4623" width="7.7109375" style="11" bestFit="1" customWidth="1"/>
    <col min="4624" max="4627" width="5.7109375" style="11" bestFit="1" customWidth="1"/>
    <col min="4628" max="4628" width="6.5703125" style="11" customWidth="1"/>
    <col min="4629" max="4629" width="6.5703125" style="11" bestFit="1" customWidth="1"/>
    <col min="4630" max="4631" width="7.7109375" style="11" bestFit="1" customWidth="1"/>
    <col min="4632" max="4633" width="11.42578125" style="11"/>
    <col min="4634" max="4634" width="16.5703125" style="11" bestFit="1" customWidth="1"/>
    <col min="4635" max="4852" width="11.42578125" style="11"/>
    <col min="4853" max="4853" width="3.42578125" style="11" customWidth="1"/>
    <col min="4854" max="4854" width="39.5703125" style="11" bestFit="1" customWidth="1"/>
    <col min="4855" max="4864" width="0" style="11" hidden="1" customWidth="1"/>
    <col min="4865" max="4866" width="5.7109375" style="11" bestFit="1" customWidth="1"/>
    <col min="4867" max="4870" width="6.85546875" style="11" bestFit="1" customWidth="1"/>
    <col min="4871" max="4879" width="7.7109375" style="11" bestFit="1" customWidth="1"/>
    <col min="4880" max="4883" width="5.7109375" style="11" bestFit="1" customWidth="1"/>
    <col min="4884" max="4884" width="6.5703125" style="11" customWidth="1"/>
    <col min="4885" max="4885" width="6.5703125" style="11" bestFit="1" customWidth="1"/>
    <col min="4886" max="4887" width="7.7109375" style="11" bestFit="1" customWidth="1"/>
    <col min="4888" max="4889" width="11.42578125" style="11"/>
    <col min="4890" max="4890" width="16.5703125" style="11" bestFit="1" customWidth="1"/>
    <col min="4891" max="5108" width="11.42578125" style="11"/>
    <col min="5109" max="5109" width="3.42578125" style="11" customWidth="1"/>
    <col min="5110" max="5110" width="39.5703125" style="11" bestFit="1" customWidth="1"/>
    <col min="5111" max="5120" width="0" style="11" hidden="1" customWidth="1"/>
    <col min="5121" max="5122" width="5.7109375" style="11" bestFit="1" customWidth="1"/>
    <col min="5123" max="5126" width="6.85546875" style="11" bestFit="1" customWidth="1"/>
    <col min="5127" max="5135" width="7.7109375" style="11" bestFit="1" customWidth="1"/>
    <col min="5136" max="5139" width="5.7109375" style="11" bestFit="1" customWidth="1"/>
    <col min="5140" max="5140" width="6.5703125" style="11" customWidth="1"/>
    <col min="5141" max="5141" width="6.5703125" style="11" bestFit="1" customWidth="1"/>
    <col min="5142" max="5143" width="7.7109375" style="11" bestFit="1" customWidth="1"/>
    <col min="5144" max="5145" width="11.42578125" style="11"/>
    <col min="5146" max="5146" width="16.5703125" style="11" bestFit="1" customWidth="1"/>
    <col min="5147" max="5364" width="11.42578125" style="11"/>
    <col min="5365" max="5365" width="3.42578125" style="11" customWidth="1"/>
    <col min="5366" max="5366" width="39.5703125" style="11" bestFit="1" customWidth="1"/>
    <col min="5367" max="5376" width="0" style="11" hidden="1" customWidth="1"/>
    <col min="5377" max="5378" width="5.7109375" style="11" bestFit="1" customWidth="1"/>
    <col min="5379" max="5382" width="6.85546875" style="11" bestFit="1" customWidth="1"/>
    <col min="5383" max="5391" width="7.7109375" style="11" bestFit="1" customWidth="1"/>
    <col min="5392" max="5395" width="5.7109375" style="11" bestFit="1" customWidth="1"/>
    <col min="5396" max="5396" width="6.5703125" style="11" customWidth="1"/>
    <col min="5397" max="5397" width="6.5703125" style="11" bestFit="1" customWidth="1"/>
    <col min="5398" max="5399" width="7.7109375" style="11" bestFit="1" customWidth="1"/>
    <col min="5400" max="5401" width="11.42578125" style="11"/>
    <col min="5402" max="5402" width="16.5703125" style="11" bestFit="1" customWidth="1"/>
    <col min="5403" max="5620" width="11.42578125" style="11"/>
    <col min="5621" max="5621" width="3.42578125" style="11" customWidth="1"/>
    <col min="5622" max="5622" width="39.5703125" style="11" bestFit="1" customWidth="1"/>
    <col min="5623" max="5632" width="0" style="11" hidden="1" customWidth="1"/>
    <col min="5633" max="5634" width="5.7109375" style="11" bestFit="1" customWidth="1"/>
    <col min="5635" max="5638" width="6.85546875" style="11" bestFit="1" customWidth="1"/>
    <col min="5639" max="5647" width="7.7109375" style="11" bestFit="1" customWidth="1"/>
    <col min="5648" max="5651" width="5.7109375" style="11" bestFit="1" customWidth="1"/>
    <col min="5652" max="5652" width="6.5703125" style="11" customWidth="1"/>
    <col min="5653" max="5653" width="6.5703125" style="11" bestFit="1" customWidth="1"/>
    <col min="5654" max="5655" width="7.7109375" style="11" bestFit="1" customWidth="1"/>
    <col min="5656" max="5657" width="11.42578125" style="11"/>
    <col min="5658" max="5658" width="16.5703125" style="11" bestFit="1" customWidth="1"/>
    <col min="5659" max="5876" width="11.42578125" style="11"/>
    <col min="5877" max="5877" width="3.42578125" style="11" customWidth="1"/>
    <col min="5878" max="5878" width="39.5703125" style="11" bestFit="1" customWidth="1"/>
    <col min="5879" max="5888" width="0" style="11" hidden="1" customWidth="1"/>
    <col min="5889" max="5890" width="5.7109375" style="11" bestFit="1" customWidth="1"/>
    <col min="5891" max="5894" width="6.85546875" style="11" bestFit="1" customWidth="1"/>
    <col min="5895" max="5903" width="7.7109375" style="11" bestFit="1" customWidth="1"/>
    <col min="5904" max="5907" width="5.7109375" style="11" bestFit="1" customWidth="1"/>
    <col min="5908" max="5908" width="6.5703125" style="11" customWidth="1"/>
    <col min="5909" max="5909" width="6.5703125" style="11" bestFit="1" customWidth="1"/>
    <col min="5910" max="5911" width="7.7109375" style="11" bestFit="1" customWidth="1"/>
    <col min="5912" max="5913" width="11.42578125" style="11"/>
    <col min="5914" max="5914" width="16.5703125" style="11" bestFit="1" customWidth="1"/>
    <col min="5915" max="6132" width="11.42578125" style="11"/>
    <col min="6133" max="6133" width="3.42578125" style="11" customWidth="1"/>
    <col min="6134" max="6134" width="39.5703125" style="11" bestFit="1" customWidth="1"/>
    <col min="6135" max="6144" width="0" style="11" hidden="1" customWidth="1"/>
    <col min="6145" max="6146" width="5.7109375" style="11" bestFit="1" customWidth="1"/>
    <col min="6147" max="6150" width="6.85546875" style="11" bestFit="1" customWidth="1"/>
    <col min="6151" max="6159" width="7.7109375" style="11" bestFit="1" customWidth="1"/>
    <col min="6160" max="6163" width="5.7109375" style="11" bestFit="1" customWidth="1"/>
    <col min="6164" max="6164" width="6.5703125" style="11" customWidth="1"/>
    <col min="6165" max="6165" width="6.5703125" style="11" bestFit="1" customWidth="1"/>
    <col min="6166" max="6167" width="7.7109375" style="11" bestFit="1" customWidth="1"/>
    <col min="6168" max="6169" width="11.42578125" style="11"/>
    <col min="6170" max="6170" width="16.5703125" style="11" bestFit="1" customWidth="1"/>
    <col min="6171" max="6388" width="11.42578125" style="11"/>
    <col min="6389" max="6389" width="3.42578125" style="11" customWidth="1"/>
    <col min="6390" max="6390" width="39.5703125" style="11" bestFit="1" customWidth="1"/>
    <col min="6391" max="6400" width="0" style="11" hidden="1" customWidth="1"/>
    <col min="6401" max="6402" width="5.7109375" style="11" bestFit="1" customWidth="1"/>
    <col min="6403" max="6406" width="6.85546875" style="11" bestFit="1" customWidth="1"/>
    <col min="6407" max="6415" width="7.7109375" style="11" bestFit="1" customWidth="1"/>
    <col min="6416" max="6419" width="5.7109375" style="11" bestFit="1" customWidth="1"/>
    <col min="6420" max="6420" width="6.5703125" style="11" customWidth="1"/>
    <col min="6421" max="6421" width="6.5703125" style="11" bestFit="1" customWidth="1"/>
    <col min="6422" max="6423" width="7.7109375" style="11" bestFit="1" customWidth="1"/>
    <col min="6424" max="6425" width="11.42578125" style="11"/>
    <col min="6426" max="6426" width="16.5703125" style="11" bestFit="1" customWidth="1"/>
    <col min="6427" max="6644" width="11.42578125" style="11"/>
    <col min="6645" max="6645" width="3.42578125" style="11" customWidth="1"/>
    <col min="6646" max="6646" width="39.5703125" style="11" bestFit="1" customWidth="1"/>
    <col min="6647" max="6656" width="0" style="11" hidden="1" customWidth="1"/>
    <col min="6657" max="6658" width="5.7109375" style="11" bestFit="1" customWidth="1"/>
    <col min="6659" max="6662" width="6.85546875" style="11" bestFit="1" customWidth="1"/>
    <col min="6663" max="6671" width="7.7109375" style="11" bestFit="1" customWidth="1"/>
    <col min="6672" max="6675" width="5.7109375" style="11" bestFit="1" customWidth="1"/>
    <col min="6676" max="6676" width="6.5703125" style="11" customWidth="1"/>
    <col min="6677" max="6677" width="6.5703125" style="11" bestFit="1" customWidth="1"/>
    <col min="6678" max="6679" width="7.7109375" style="11" bestFit="1" customWidth="1"/>
    <col min="6680" max="6681" width="11.42578125" style="11"/>
    <col min="6682" max="6682" width="16.5703125" style="11" bestFit="1" customWidth="1"/>
    <col min="6683" max="6900" width="11.42578125" style="11"/>
    <col min="6901" max="6901" width="3.42578125" style="11" customWidth="1"/>
    <col min="6902" max="6902" width="39.5703125" style="11" bestFit="1" customWidth="1"/>
    <col min="6903" max="6912" width="0" style="11" hidden="1" customWidth="1"/>
    <col min="6913" max="6914" width="5.7109375" style="11" bestFit="1" customWidth="1"/>
    <col min="6915" max="6918" width="6.85546875" style="11" bestFit="1" customWidth="1"/>
    <col min="6919" max="6927" width="7.7109375" style="11" bestFit="1" customWidth="1"/>
    <col min="6928" max="6931" width="5.7109375" style="11" bestFit="1" customWidth="1"/>
    <col min="6932" max="6932" width="6.5703125" style="11" customWidth="1"/>
    <col min="6933" max="6933" width="6.5703125" style="11" bestFit="1" customWidth="1"/>
    <col min="6934" max="6935" width="7.7109375" style="11" bestFit="1" customWidth="1"/>
    <col min="6936" max="6937" width="11.42578125" style="11"/>
    <col min="6938" max="6938" width="16.5703125" style="11" bestFit="1" customWidth="1"/>
    <col min="6939" max="7156" width="11.42578125" style="11"/>
    <col min="7157" max="7157" width="3.42578125" style="11" customWidth="1"/>
    <col min="7158" max="7158" width="39.5703125" style="11" bestFit="1" customWidth="1"/>
    <col min="7159" max="7168" width="0" style="11" hidden="1" customWidth="1"/>
    <col min="7169" max="7170" width="5.7109375" style="11" bestFit="1" customWidth="1"/>
    <col min="7171" max="7174" width="6.85546875" style="11" bestFit="1" customWidth="1"/>
    <col min="7175" max="7183" width="7.7109375" style="11" bestFit="1" customWidth="1"/>
    <col min="7184" max="7187" width="5.7109375" style="11" bestFit="1" customWidth="1"/>
    <col min="7188" max="7188" width="6.5703125" style="11" customWidth="1"/>
    <col min="7189" max="7189" width="6.5703125" style="11" bestFit="1" customWidth="1"/>
    <col min="7190" max="7191" width="7.7109375" style="11" bestFit="1" customWidth="1"/>
    <col min="7192" max="7193" width="11.42578125" style="11"/>
    <col min="7194" max="7194" width="16.5703125" style="11" bestFit="1" customWidth="1"/>
    <col min="7195" max="7412" width="11.42578125" style="11"/>
    <col min="7413" max="7413" width="3.42578125" style="11" customWidth="1"/>
    <col min="7414" max="7414" width="39.5703125" style="11" bestFit="1" customWidth="1"/>
    <col min="7415" max="7424" width="0" style="11" hidden="1" customWidth="1"/>
    <col min="7425" max="7426" width="5.7109375" style="11" bestFit="1" customWidth="1"/>
    <col min="7427" max="7430" width="6.85546875" style="11" bestFit="1" customWidth="1"/>
    <col min="7431" max="7439" width="7.7109375" style="11" bestFit="1" customWidth="1"/>
    <col min="7440" max="7443" width="5.7109375" style="11" bestFit="1" customWidth="1"/>
    <col min="7444" max="7444" width="6.5703125" style="11" customWidth="1"/>
    <col min="7445" max="7445" width="6.5703125" style="11" bestFit="1" customWidth="1"/>
    <col min="7446" max="7447" width="7.7109375" style="11" bestFit="1" customWidth="1"/>
    <col min="7448" max="7449" width="11.42578125" style="11"/>
    <col min="7450" max="7450" width="16.5703125" style="11" bestFit="1" customWidth="1"/>
    <col min="7451" max="7668" width="11.42578125" style="11"/>
    <col min="7669" max="7669" width="3.42578125" style="11" customWidth="1"/>
    <col min="7670" max="7670" width="39.5703125" style="11" bestFit="1" customWidth="1"/>
    <col min="7671" max="7680" width="0" style="11" hidden="1" customWidth="1"/>
    <col min="7681" max="7682" width="5.7109375" style="11" bestFit="1" customWidth="1"/>
    <col min="7683" max="7686" width="6.85546875" style="11" bestFit="1" customWidth="1"/>
    <col min="7687" max="7695" width="7.7109375" style="11" bestFit="1" customWidth="1"/>
    <col min="7696" max="7699" width="5.7109375" style="11" bestFit="1" customWidth="1"/>
    <col min="7700" max="7700" width="6.5703125" style="11" customWidth="1"/>
    <col min="7701" max="7701" width="6.5703125" style="11" bestFit="1" customWidth="1"/>
    <col min="7702" max="7703" width="7.7109375" style="11" bestFit="1" customWidth="1"/>
    <col min="7704" max="7705" width="11.42578125" style="11"/>
    <col min="7706" max="7706" width="16.5703125" style="11" bestFit="1" customWidth="1"/>
    <col min="7707" max="7924" width="11.42578125" style="11"/>
    <col min="7925" max="7925" width="3.42578125" style="11" customWidth="1"/>
    <col min="7926" max="7926" width="39.5703125" style="11" bestFit="1" customWidth="1"/>
    <col min="7927" max="7936" width="0" style="11" hidden="1" customWidth="1"/>
    <col min="7937" max="7938" width="5.7109375" style="11" bestFit="1" customWidth="1"/>
    <col min="7939" max="7942" width="6.85546875" style="11" bestFit="1" customWidth="1"/>
    <col min="7943" max="7951" width="7.7109375" style="11" bestFit="1" customWidth="1"/>
    <col min="7952" max="7955" width="5.7109375" style="11" bestFit="1" customWidth="1"/>
    <col min="7956" max="7956" width="6.5703125" style="11" customWidth="1"/>
    <col min="7957" max="7957" width="6.5703125" style="11" bestFit="1" customWidth="1"/>
    <col min="7958" max="7959" width="7.7109375" style="11" bestFit="1" customWidth="1"/>
    <col min="7960" max="7961" width="11.42578125" style="11"/>
    <col min="7962" max="7962" width="16.5703125" style="11" bestFit="1" customWidth="1"/>
    <col min="7963" max="8180" width="11.42578125" style="11"/>
    <col min="8181" max="8181" width="3.42578125" style="11" customWidth="1"/>
    <col min="8182" max="8182" width="39.5703125" style="11" bestFit="1" customWidth="1"/>
    <col min="8183" max="8192" width="0" style="11" hidden="1" customWidth="1"/>
    <col min="8193" max="8194" width="5.7109375" style="11" bestFit="1" customWidth="1"/>
    <col min="8195" max="8198" width="6.85546875" style="11" bestFit="1" customWidth="1"/>
    <col min="8199" max="8207" width="7.7109375" style="11" bestFit="1" customWidth="1"/>
    <col min="8208" max="8211" width="5.7109375" style="11" bestFit="1" customWidth="1"/>
    <col min="8212" max="8212" width="6.5703125" style="11" customWidth="1"/>
    <col min="8213" max="8213" width="6.5703125" style="11" bestFit="1" customWidth="1"/>
    <col min="8214" max="8215" width="7.7109375" style="11" bestFit="1" customWidth="1"/>
    <col min="8216" max="8217" width="11.42578125" style="11"/>
    <col min="8218" max="8218" width="16.5703125" style="11" bestFit="1" customWidth="1"/>
    <col min="8219" max="8436" width="11.42578125" style="11"/>
    <col min="8437" max="8437" width="3.42578125" style="11" customWidth="1"/>
    <col min="8438" max="8438" width="39.5703125" style="11" bestFit="1" customWidth="1"/>
    <col min="8439" max="8448" width="0" style="11" hidden="1" customWidth="1"/>
    <col min="8449" max="8450" width="5.7109375" style="11" bestFit="1" customWidth="1"/>
    <col min="8451" max="8454" width="6.85546875" style="11" bestFit="1" customWidth="1"/>
    <col min="8455" max="8463" width="7.7109375" style="11" bestFit="1" customWidth="1"/>
    <col min="8464" max="8467" width="5.7109375" style="11" bestFit="1" customWidth="1"/>
    <col min="8468" max="8468" width="6.5703125" style="11" customWidth="1"/>
    <col min="8469" max="8469" width="6.5703125" style="11" bestFit="1" customWidth="1"/>
    <col min="8470" max="8471" width="7.7109375" style="11" bestFit="1" customWidth="1"/>
    <col min="8472" max="8473" width="11.42578125" style="11"/>
    <col min="8474" max="8474" width="16.5703125" style="11" bestFit="1" customWidth="1"/>
    <col min="8475" max="8692" width="11.42578125" style="11"/>
    <col min="8693" max="8693" width="3.42578125" style="11" customWidth="1"/>
    <col min="8694" max="8694" width="39.5703125" style="11" bestFit="1" customWidth="1"/>
    <col min="8695" max="8704" width="0" style="11" hidden="1" customWidth="1"/>
    <col min="8705" max="8706" width="5.7109375" style="11" bestFit="1" customWidth="1"/>
    <col min="8707" max="8710" width="6.85546875" style="11" bestFit="1" customWidth="1"/>
    <col min="8711" max="8719" width="7.7109375" style="11" bestFit="1" customWidth="1"/>
    <col min="8720" max="8723" width="5.7109375" style="11" bestFit="1" customWidth="1"/>
    <col min="8724" max="8724" width="6.5703125" style="11" customWidth="1"/>
    <col min="8725" max="8725" width="6.5703125" style="11" bestFit="1" customWidth="1"/>
    <col min="8726" max="8727" width="7.7109375" style="11" bestFit="1" customWidth="1"/>
    <col min="8728" max="8729" width="11.42578125" style="11"/>
    <col min="8730" max="8730" width="16.5703125" style="11" bestFit="1" customWidth="1"/>
    <col min="8731" max="8948" width="11.42578125" style="11"/>
    <col min="8949" max="8949" width="3.42578125" style="11" customWidth="1"/>
    <col min="8950" max="8950" width="39.5703125" style="11" bestFit="1" customWidth="1"/>
    <col min="8951" max="8960" width="0" style="11" hidden="1" customWidth="1"/>
    <col min="8961" max="8962" width="5.7109375" style="11" bestFit="1" customWidth="1"/>
    <col min="8963" max="8966" width="6.85546875" style="11" bestFit="1" customWidth="1"/>
    <col min="8967" max="8975" width="7.7109375" style="11" bestFit="1" customWidth="1"/>
    <col min="8976" max="8979" width="5.7109375" style="11" bestFit="1" customWidth="1"/>
    <col min="8980" max="8980" width="6.5703125" style="11" customWidth="1"/>
    <col min="8981" max="8981" width="6.5703125" style="11" bestFit="1" customWidth="1"/>
    <col min="8982" max="8983" width="7.7109375" style="11" bestFit="1" customWidth="1"/>
    <col min="8984" max="8985" width="11.42578125" style="11"/>
    <col min="8986" max="8986" width="16.5703125" style="11" bestFit="1" customWidth="1"/>
    <col min="8987" max="9204" width="11.42578125" style="11"/>
    <col min="9205" max="9205" width="3.42578125" style="11" customWidth="1"/>
    <col min="9206" max="9206" width="39.5703125" style="11" bestFit="1" customWidth="1"/>
    <col min="9207" max="9216" width="0" style="11" hidden="1" customWidth="1"/>
    <col min="9217" max="9218" width="5.7109375" style="11" bestFit="1" customWidth="1"/>
    <col min="9219" max="9222" width="6.85546875" style="11" bestFit="1" customWidth="1"/>
    <col min="9223" max="9231" width="7.7109375" style="11" bestFit="1" customWidth="1"/>
    <col min="9232" max="9235" width="5.7109375" style="11" bestFit="1" customWidth="1"/>
    <col min="9236" max="9236" width="6.5703125" style="11" customWidth="1"/>
    <col min="9237" max="9237" width="6.5703125" style="11" bestFit="1" customWidth="1"/>
    <col min="9238" max="9239" width="7.7109375" style="11" bestFit="1" customWidth="1"/>
    <col min="9240" max="9241" width="11.42578125" style="11"/>
    <col min="9242" max="9242" width="16.5703125" style="11" bestFit="1" customWidth="1"/>
    <col min="9243" max="9460" width="11.42578125" style="11"/>
    <col min="9461" max="9461" width="3.42578125" style="11" customWidth="1"/>
    <col min="9462" max="9462" width="39.5703125" style="11" bestFit="1" customWidth="1"/>
    <col min="9463" max="9472" width="0" style="11" hidden="1" customWidth="1"/>
    <col min="9473" max="9474" width="5.7109375" style="11" bestFit="1" customWidth="1"/>
    <col min="9475" max="9478" width="6.85546875" style="11" bestFit="1" customWidth="1"/>
    <col min="9479" max="9487" width="7.7109375" style="11" bestFit="1" customWidth="1"/>
    <col min="9488" max="9491" width="5.7109375" style="11" bestFit="1" customWidth="1"/>
    <col min="9492" max="9492" width="6.5703125" style="11" customWidth="1"/>
    <col min="9493" max="9493" width="6.5703125" style="11" bestFit="1" customWidth="1"/>
    <col min="9494" max="9495" width="7.7109375" style="11" bestFit="1" customWidth="1"/>
    <col min="9496" max="9497" width="11.42578125" style="11"/>
    <col min="9498" max="9498" width="16.5703125" style="11" bestFit="1" customWidth="1"/>
    <col min="9499" max="9716" width="11.42578125" style="11"/>
    <col min="9717" max="9717" width="3.42578125" style="11" customWidth="1"/>
    <col min="9718" max="9718" width="39.5703125" style="11" bestFit="1" customWidth="1"/>
    <col min="9719" max="9728" width="0" style="11" hidden="1" customWidth="1"/>
    <col min="9729" max="9730" width="5.7109375" style="11" bestFit="1" customWidth="1"/>
    <col min="9731" max="9734" width="6.85546875" style="11" bestFit="1" customWidth="1"/>
    <col min="9735" max="9743" width="7.7109375" style="11" bestFit="1" customWidth="1"/>
    <col min="9744" max="9747" width="5.7109375" style="11" bestFit="1" customWidth="1"/>
    <col min="9748" max="9748" width="6.5703125" style="11" customWidth="1"/>
    <col min="9749" max="9749" width="6.5703125" style="11" bestFit="1" customWidth="1"/>
    <col min="9750" max="9751" width="7.7109375" style="11" bestFit="1" customWidth="1"/>
    <col min="9752" max="9753" width="11.42578125" style="11"/>
    <col min="9754" max="9754" width="16.5703125" style="11" bestFit="1" customWidth="1"/>
    <col min="9755" max="9972" width="11.42578125" style="11"/>
    <col min="9973" max="9973" width="3.42578125" style="11" customWidth="1"/>
    <col min="9974" max="9974" width="39.5703125" style="11" bestFit="1" customWidth="1"/>
    <col min="9975" max="9984" width="0" style="11" hidden="1" customWidth="1"/>
    <col min="9985" max="9986" width="5.7109375" style="11" bestFit="1" customWidth="1"/>
    <col min="9987" max="9990" width="6.85546875" style="11" bestFit="1" customWidth="1"/>
    <col min="9991" max="9999" width="7.7109375" style="11" bestFit="1" customWidth="1"/>
    <col min="10000" max="10003" width="5.7109375" style="11" bestFit="1" customWidth="1"/>
    <col min="10004" max="10004" width="6.5703125" style="11" customWidth="1"/>
    <col min="10005" max="10005" width="6.5703125" style="11" bestFit="1" customWidth="1"/>
    <col min="10006" max="10007" width="7.7109375" style="11" bestFit="1" customWidth="1"/>
    <col min="10008" max="10009" width="11.42578125" style="11"/>
    <col min="10010" max="10010" width="16.5703125" style="11" bestFit="1" customWidth="1"/>
    <col min="10011" max="10228" width="11.42578125" style="11"/>
    <col min="10229" max="10229" width="3.42578125" style="11" customWidth="1"/>
    <col min="10230" max="10230" width="39.5703125" style="11" bestFit="1" customWidth="1"/>
    <col min="10231" max="10240" width="0" style="11" hidden="1" customWidth="1"/>
    <col min="10241" max="10242" width="5.7109375" style="11" bestFit="1" customWidth="1"/>
    <col min="10243" max="10246" width="6.85546875" style="11" bestFit="1" customWidth="1"/>
    <col min="10247" max="10255" width="7.7109375" style="11" bestFit="1" customWidth="1"/>
    <col min="10256" max="10259" width="5.7109375" style="11" bestFit="1" customWidth="1"/>
    <col min="10260" max="10260" width="6.5703125" style="11" customWidth="1"/>
    <col min="10261" max="10261" width="6.5703125" style="11" bestFit="1" customWidth="1"/>
    <col min="10262" max="10263" width="7.7109375" style="11" bestFit="1" customWidth="1"/>
    <col min="10264" max="10265" width="11.42578125" style="11"/>
    <col min="10266" max="10266" width="16.5703125" style="11" bestFit="1" customWidth="1"/>
    <col min="10267" max="10484" width="11.42578125" style="11"/>
    <col min="10485" max="10485" width="3.42578125" style="11" customWidth="1"/>
    <col min="10486" max="10486" width="39.5703125" style="11" bestFit="1" customWidth="1"/>
    <col min="10487" max="10496" width="0" style="11" hidden="1" customWidth="1"/>
    <col min="10497" max="10498" width="5.7109375" style="11" bestFit="1" customWidth="1"/>
    <col min="10499" max="10502" width="6.85546875" style="11" bestFit="1" customWidth="1"/>
    <col min="10503" max="10511" width="7.7109375" style="11" bestFit="1" customWidth="1"/>
    <col min="10512" max="10515" width="5.7109375" style="11" bestFit="1" customWidth="1"/>
    <col min="10516" max="10516" width="6.5703125" style="11" customWidth="1"/>
    <col min="10517" max="10517" width="6.5703125" style="11" bestFit="1" customWidth="1"/>
    <col min="10518" max="10519" width="7.7109375" style="11" bestFit="1" customWidth="1"/>
    <col min="10520" max="10521" width="11.42578125" style="11"/>
    <col min="10522" max="10522" width="16.5703125" style="11" bestFit="1" customWidth="1"/>
    <col min="10523" max="10740" width="11.42578125" style="11"/>
    <col min="10741" max="10741" width="3.42578125" style="11" customWidth="1"/>
    <col min="10742" max="10742" width="39.5703125" style="11" bestFit="1" customWidth="1"/>
    <col min="10743" max="10752" width="0" style="11" hidden="1" customWidth="1"/>
    <col min="10753" max="10754" width="5.7109375" style="11" bestFit="1" customWidth="1"/>
    <col min="10755" max="10758" width="6.85546875" style="11" bestFit="1" customWidth="1"/>
    <col min="10759" max="10767" width="7.7109375" style="11" bestFit="1" customWidth="1"/>
    <col min="10768" max="10771" width="5.7109375" style="11" bestFit="1" customWidth="1"/>
    <col min="10772" max="10772" width="6.5703125" style="11" customWidth="1"/>
    <col min="10773" max="10773" width="6.5703125" style="11" bestFit="1" customWidth="1"/>
    <col min="10774" max="10775" width="7.7109375" style="11" bestFit="1" customWidth="1"/>
    <col min="10776" max="10777" width="11.42578125" style="11"/>
    <col min="10778" max="10778" width="16.5703125" style="11" bestFit="1" customWidth="1"/>
    <col min="10779" max="10996" width="11.42578125" style="11"/>
    <col min="10997" max="10997" width="3.42578125" style="11" customWidth="1"/>
    <col min="10998" max="10998" width="39.5703125" style="11" bestFit="1" customWidth="1"/>
    <col min="10999" max="11008" width="0" style="11" hidden="1" customWidth="1"/>
    <col min="11009" max="11010" width="5.7109375" style="11" bestFit="1" customWidth="1"/>
    <col min="11011" max="11014" width="6.85546875" style="11" bestFit="1" customWidth="1"/>
    <col min="11015" max="11023" width="7.7109375" style="11" bestFit="1" customWidth="1"/>
    <col min="11024" max="11027" width="5.7109375" style="11" bestFit="1" customWidth="1"/>
    <col min="11028" max="11028" width="6.5703125" style="11" customWidth="1"/>
    <col min="11029" max="11029" width="6.5703125" style="11" bestFit="1" customWidth="1"/>
    <col min="11030" max="11031" width="7.7109375" style="11" bestFit="1" customWidth="1"/>
    <col min="11032" max="11033" width="11.42578125" style="11"/>
    <col min="11034" max="11034" width="16.5703125" style="11" bestFit="1" customWidth="1"/>
    <col min="11035" max="11252" width="11.42578125" style="11"/>
    <col min="11253" max="11253" width="3.42578125" style="11" customWidth="1"/>
    <col min="11254" max="11254" width="39.5703125" style="11" bestFit="1" customWidth="1"/>
    <col min="11255" max="11264" width="0" style="11" hidden="1" customWidth="1"/>
    <col min="11265" max="11266" width="5.7109375" style="11" bestFit="1" customWidth="1"/>
    <col min="11267" max="11270" width="6.85546875" style="11" bestFit="1" customWidth="1"/>
    <col min="11271" max="11279" width="7.7109375" style="11" bestFit="1" customWidth="1"/>
    <col min="11280" max="11283" width="5.7109375" style="11" bestFit="1" customWidth="1"/>
    <col min="11284" max="11284" width="6.5703125" style="11" customWidth="1"/>
    <col min="11285" max="11285" width="6.5703125" style="11" bestFit="1" customWidth="1"/>
    <col min="11286" max="11287" width="7.7109375" style="11" bestFit="1" customWidth="1"/>
    <col min="11288" max="11289" width="11.42578125" style="11"/>
    <col min="11290" max="11290" width="16.5703125" style="11" bestFit="1" customWidth="1"/>
    <col min="11291" max="11508" width="11.42578125" style="11"/>
    <col min="11509" max="11509" width="3.42578125" style="11" customWidth="1"/>
    <col min="11510" max="11510" width="39.5703125" style="11" bestFit="1" customWidth="1"/>
    <col min="11511" max="11520" width="0" style="11" hidden="1" customWidth="1"/>
    <col min="11521" max="11522" width="5.7109375" style="11" bestFit="1" customWidth="1"/>
    <col min="11523" max="11526" width="6.85546875" style="11" bestFit="1" customWidth="1"/>
    <col min="11527" max="11535" width="7.7109375" style="11" bestFit="1" customWidth="1"/>
    <col min="11536" max="11539" width="5.7109375" style="11" bestFit="1" customWidth="1"/>
    <col min="11540" max="11540" width="6.5703125" style="11" customWidth="1"/>
    <col min="11541" max="11541" width="6.5703125" style="11" bestFit="1" customWidth="1"/>
    <col min="11542" max="11543" width="7.7109375" style="11" bestFit="1" customWidth="1"/>
    <col min="11544" max="11545" width="11.42578125" style="11"/>
    <col min="11546" max="11546" width="16.5703125" style="11" bestFit="1" customWidth="1"/>
    <col min="11547" max="11764" width="11.42578125" style="11"/>
    <col min="11765" max="11765" width="3.42578125" style="11" customWidth="1"/>
    <col min="11766" max="11766" width="39.5703125" style="11" bestFit="1" customWidth="1"/>
    <col min="11767" max="11776" width="0" style="11" hidden="1" customWidth="1"/>
    <col min="11777" max="11778" width="5.7109375" style="11" bestFit="1" customWidth="1"/>
    <col min="11779" max="11782" width="6.85546875" style="11" bestFit="1" customWidth="1"/>
    <col min="11783" max="11791" width="7.7109375" style="11" bestFit="1" customWidth="1"/>
    <col min="11792" max="11795" width="5.7109375" style="11" bestFit="1" customWidth="1"/>
    <col min="11796" max="11796" width="6.5703125" style="11" customWidth="1"/>
    <col min="11797" max="11797" width="6.5703125" style="11" bestFit="1" customWidth="1"/>
    <col min="11798" max="11799" width="7.7109375" style="11" bestFit="1" customWidth="1"/>
    <col min="11800" max="11801" width="11.42578125" style="11"/>
    <col min="11802" max="11802" width="16.5703125" style="11" bestFit="1" customWidth="1"/>
    <col min="11803" max="12020" width="11.42578125" style="11"/>
    <col min="12021" max="12021" width="3.42578125" style="11" customWidth="1"/>
    <col min="12022" max="12022" width="39.5703125" style="11" bestFit="1" customWidth="1"/>
    <col min="12023" max="12032" width="0" style="11" hidden="1" customWidth="1"/>
    <col min="12033" max="12034" width="5.7109375" style="11" bestFit="1" customWidth="1"/>
    <col min="12035" max="12038" width="6.85546875" style="11" bestFit="1" customWidth="1"/>
    <col min="12039" max="12047" width="7.7109375" style="11" bestFit="1" customWidth="1"/>
    <col min="12048" max="12051" width="5.7109375" style="11" bestFit="1" customWidth="1"/>
    <col min="12052" max="12052" width="6.5703125" style="11" customWidth="1"/>
    <col min="12053" max="12053" width="6.5703125" style="11" bestFit="1" customWidth="1"/>
    <col min="12054" max="12055" width="7.7109375" style="11" bestFit="1" customWidth="1"/>
    <col min="12056" max="12057" width="11.42578125" style="11"/>
    <col min="12058" max="12058" width="16.5703125" style="11" bestFit="1" customWidth="1"/>
    <col min="12059" max="12276" width="11.42578125" style="11"/>
    <col min="12277" max="12277" width="3.42578125" style="11" customWidth="1"/>
    <col min="12278" max="12278" width="39.5703125" style="11" bestFit="1" customWidth="1"/>
    <col min="12279" max="12288" width="0" style="11" hidden="1" customWidth="1"/>
    <col min="12289" max="12290" width="5.7109375" style="11" bestFit="1" customWidth="1"/>
    <col min="12291" max="12294" width="6.85546875" style="11" bestFit="1" customWidth="1"/>
    <col min="12295" max="12303" width="7.7109375" style="11" bestFit="1" customWidth="1"/>
    <col min="12304" max="12307" width="5.7109375" style="11" bestFit="1" customWidth="1"/>
    <col min="12308" max="12308" width="6.5703125" style="11" customWidth="1"/>
    <col min="12309" max="12309" width="6.5703125" style="11" bestFit="1" customWidth="1"/>
    <col min="12310" max="12311" width="7.7109375" style="11" bestFit="1" customWidth="1"/>
    <col min="12312" max="12313" width="11.42578125" style="11"/>
    <col min="12314" max="12314" width="16.5703125" style="11" bestFit="1" customWidth="1"/>
    <col min="12315" max="12532" width="11.42578125" style="11"/>
    <col min="12533" max="12533" width="3.42578125" style="11" customWidth="1"/>
    <col min="12534" max="12534" width="39.5703125" style="11" bestFit="1" customWidth="1"/>
    <col min="12535" max="12544" width="0" style="11" hidden="1" customWidth="1"/>
    <col min="12545" max="12546" width="5.7109375" style="11" bestFit="1" customWidth="1"/>
    <col min="12547" max="12550" width="6.85546875" style="11" bestFit="1" customWidth="1"/>
    <col min="12551" max="12559" width="7.7109375" style="11" bestFit="1" customWidth="1"/>
    <col min="12560" max="12563" width="5.7109375" style="11" bestFit="1" customWidth="1"/>
    <col min="12564" max="12564" width="6.5703125" style="11" customWidth="1"/>
    <col min="12565" max="12565" width="6.5703125" style="11" bestFit="1" customWidth="1"/>
    <col min="12566" max="12567" width="7.7109375" style="11" bestFit="1" customWidth="1"/>
    <col min="12568" max="12569" width="11.42578125" style="11"/>
    <col min="12570" max="12570" width="16.5703125" style="11" bestFit="1" customWidth="1"/>
    <col min="12571" max="12788" width="11.42578125" style="11"/>
    <col min="12789" max="12789" width="3.42578125" style="11" customWidth="1"/>
    <col min="12790" max="12790" width="39.5703125" style="11" bestFit="1" customWidth="1"/>
    <col min="12791" max="12800" width="0" style="11" hidden="1" customWidth="1"/>
    <col min="12801" max="12802" width="5.7109375" style="11" bestFit="1" customWidth="1"/>
    <col min="12803" max="12806" width="6.85546875" style="11" bestFit="1" customWidth="1"/>
    <col min="12807" max="12815" width="7.7109375" style="11" bestFit="1" customWidth="1"/>
    <col min="12816" max="12819" width="5.7109375" style="11" bestFit="1" customWidth="1"/>
    <col min="12820" max="12820" width="6.5703125" style="11" customWidth="1"/>
    <col min="12821" max="12821" width="6.5703125" style="11" bestFit="1" customWidth="1"/>
    <col min="12822" max="12823" width="7.7109375" style="11" bestFit="1" customWidth="1"/>
    <col min="12824" max="12825" width="11.42578125" style="11"/>
    <col min="12826" max="12826" width="16.5703125" style="11" bestFit="1" customWidth="1"/>
    <col min="12827" max="13044" width="11.42578125" style="11"/>
    <col min="13045" max="13045" width="3.42578125" style="11" customWidth="1"/>
    <col min="13046" max="13046" width="39.5703125" style="11" bestFit="1" customWidth="1"/>
    <col min="13047" max="13056" width="0" style="11" hidden="1" customWidth="1"/>
    <col min="13057" max="13058" width="5.7109375" style="11" bestFit="1" customWidth="1"/>
    <col min="13059" max="13062" width="6.85546875" style="11" bestFit="1" customWidth="1"/>
    <col min="13063" max="13071" width="7.7109375" style="11" bestFit="1" customWidth="1"/>
    <col min="13072" max="13075" width="5.7109375" style="11" bestFit="1" customWidth="1"/>
    <col min="13076" max="13076" width="6.5703125" style="11" customWidth="1"/>
    <col min="13077" max="13077" width="6.5703125" style="11" bestFit="1" customWidth="1"/>
    <col min="13078" max="13079" width="7.7109375" style="11" bestFit="1" customWidth="1"/>
    <col min="13080" max="13081" width="11.42578125" style="11"/>
    <col min="13082" max="13082" width="16.5703125" style="11" bestFit="1" customWidth="1"/>
    <col min="13083" max="13300" width="11.42578125" style="11"/>
    <col min="13301" max="13301" width="3.42578125" style="11" customWidth="1"/>
    <col min="13302" max="13302" width="39.5703125" style="11" bestFit="1" customWidth="1"/>
    <col min="13303" max="13312" width="0" style="11" hidden="1" customWidth="1"/>
    <col min="13313" max="13314" width="5.7109375" style="11" bestFit="1" customWidth="1"/>
    <col min="13315" max="13318" width="6.85546875" style="11" bestFit="1" customWidth="1"/>
    <col min="13319" max="13327" width="7.7109375" style="11" bestFit="1" customWidth="1"/>
    <col min="13328" max="13331" width="5.7109375" style="11" bestFit="1" customWidth="1"/>
    <col min="13332" max="13332" width="6.5703125" style="11" customWidth="1"/>
    <col min="13333" max="13333" width="6.5703125" style="11" bestFit="1" customWidth="1"/>
    <col min="13334" max="13335" width="7.7109375" style="11" bestFit="1" customWidth="1"/>
    <col min="13336" max="13337" width="11.42578125" style="11"/>
    <col min="13338" max="13338" width="16.5703125" style="11" bestFit="1" customWidth="1"/>
    <col min="13339" max="13556" width="11.42578125" style="11"/>
    <col min="13557" max="13557" width="3.42578125" style="11" customWidth="1"/>
    <col min="13558" max="13558" width="39.5703125" style="11" bestFit="1" customWidth="1"/>
    <col min="13559" max="13568" width="0" style="11" hidden="1" customWidth="1"/>
    <col min="13569" max="13570" width="5.7109375" style="11" bestFit="1" customWidth="1"/>
    <col min="13571" max="13574" width="6.85546875" style="11" bestFit="1" customWidth="1"/>
    <col min="13575" max="13583" width="7.7109375" style="11" bestFit="1" customWidth="1"/>
    <col min="13584" max="13587" width="5.7109375" style="11" bestFit="1" customWidth="1"/>
    <col min="13588" max="13588" width="6.5703125" style="11" customWidth="1"/>
    <col min="13589" max="13589" width="6.5703125" style="11" bestFit="1" customWidth="1"/>
    <col min="13590" max="13591" width="7.7109375" style="11" bestFit="1" customWidth="1"/>
    <col min="13592" max="13593" width="11.42578125" style="11"/>
    <col min="13594" max="13594" width="16.5703125" style="11" bestFit="1" customWidth="1"/>
    <col min="13595" max="13812" width="11.42578125" style="11"/>
    <col min="13813" max="13813" width="3.42578125" style="11" customWidth="1"/>
    <col min="13814" max="13814" width="39.5703125" style="11" bestFit="1" customWidth="1"/>
    <col min="13815" max="13824" width="0" style="11" hidden="1" customWidth="1"/>
    <col min="13825" max="13826" width="5.7109375" style="11" bestFit="1" customWidth="1"/>
    <col min="13827" max="13830" width="6.85546875" style="11" bestFit="1" customWidth="1"/>
    <col min="13831" max="13839" width="7.7109375" style="11" bestFit="1" customWidth="1"/>
    <col min="13840" max="13843" width="5.7109375" style="11" bestFit="1" customWidth="1"/>
    <col min="13844" max="13844" width="6.5703125" style="11" customWidth="1"/>
    <col min="13845" max="13845" width="6.5703125" style="11" bestFit="1" customWidth="1"/>
    <col min="13846" max="13847" width="7.7109375" style="11" bestFit="1" customWidth="1"/>
    <col min="13848" max="13849" width="11.42578125" style="11"/>
    <col min="13850" max="13850" width="16.5703125" style="11" bestFit="1" customWidth="1"/>
    <col min="13851" max="14068" width="11.42578125" style="11"/>
    <col min="14069" max="14069" width="3.42578125" style="11" customWidth="1"/>
    <col min="14070" max="14070" width="39.5703125" style="11" bestFit="1" customWidth="1"/>
    <col min="14071" max="14080" width="0" style="11" hidden="1" customWidth="1"/>
    <col min="14081" max="14082" width="5.7109375" style="11" bestFit="1" customWidth="1"/>
    <col min="14083" max="14086" width="6.85546875" style="11" bestFit="1" customWidth="1"/>
    <col min="14087" max="14095" width="7.7109375" style="11" bestFit="1" customWidth="1"/>
    <col min="14096" max="14099" width="5.7109375" style="11" bestFit="1" customWidth="1"/>
    <col min="14100" max="14100" width="6.5703125" style="11" customWidth="1"/>
    <col min="14101" max="14101" width="6.5703125" style="11" bestFit="1" customWidth="1"/>
    <col min="14102" max="14103" width="7.7109375" style="11" bestFit="1" customWidth="1"/>
    <col min="14104" max="14105" width="11.42578125" style="11"/>
    <col min="14106" max="14106" width="16.5703125" style="11" bestFit="1" customWidth="1"/>
    <col min="14107" max="14324" width="11.42578125" style="11"/>
    <col min="14325" max="14325" width="3.42578125" style="11" customWidth="1"/>
    <col min="14326" max="14326" width="39.5703125" style="11" bestFit="1" customWidth="1"/>
    <col min="14327" max="14336" width="0" style="11" hidden="1" customWidth="1"/>
    <col min="14337" max="14338" width="5.7109375" style="11" bestFit="1" customWidth="1"/>
    <col min="14339" max="14342" width="6.85546875" style="11" bestFit="1" customWidth="1"/>
    <col min="14343" max="14351" width="7.7109375" style="11" bestFit="1" customWidth="1"/>
    <col min="14352" max="14355" width="5.7109375" style="11" bestFit="1" customWidth="1"/>
    <col min="14356" max="14356" width="6.5703125" style="11" customWidth="1"/>
    <col min="14357" max="14357" width="6.5703125" style="11" bestFit="1" customWidth="1"/>
    <col min="14358" max="14359" width="7.7109375" style="11" bestFit="1" customWidth="1"/>
    <col min="14360" max="14361" width="11.42578125" style="11"/>
    <col min="14362" max="14362" width="16.5703125" style="11" bestFit="1" customWidth="1"/>
    <col min="14363" max="14580" width="11.42578125" style="11"/>
    <col min="14581" max="14581" width="3.42578125" style="11" customWidth="1"/>
    <col min="14582" max="14582" width="39.5703125" style="11" bestFit="1" customWidth="1"/>
    <col min="14583" max="14592" width="0" style="11" hidden="1" customWidth="1"/>
    <col min="14593" max="14594" width="5.7109375" style="11" bestFit="1" customWidth="1"/>
    <col min="14595" max="14598" width="6.85546875" style="11" bestFit="1" customWidth="1"/>
    <col min="14599" max="14607" width="7.7109375" style="11" bestFit="1" customWidth="1"/>
    <col min="14608" max="14611" width="5.7109375" style="11" bestFit="1" customWidth="1"/>
    <col min="14612" max="14612" width="6.5703125" style="11" customWidth="1"/>
    <col min="14613" max="14613" width="6.5703125" style="11" bestFit="1" customWidth="1"/>
    <col min="14614" max="14615" width="7.7109375" style="11" bestFit="1" customWidth="1"/>
    <col min="14616" max="14617" width="11.42578125" style="11"/>
    <col min="14618" max="14618" width="16.5703125" style="11" bestFit="1" customWidth="1"/>
    <col min="14619" max="14836" width="11.42578125" style="11"/>
    <col min="14837" max="14837" width="3.42578125" style="11" customWidth="1"/>
    <col min="14838" max="14838" width="39.5703125" style="11" bestFit="1" customWidth="1"/>
    <col min="14839" max="14848" width="0" style="11" hidden="1" customWidth="1"/>
    <col min="14849" max="14850" width="5.7109375" style="11" bestFit="1" customWidth="1"/>
    <col min="14851" max="14854" width="6.85546875" style="11" bestFit="1" customWidth="1"/>
    <col min="14855" max="14863" width="7.7109375" style="11" bestFit="1" customWidth="1"/>
    <col min="14864" max="14867" width="5.7109375" style="11" bestFit="1" customWidth="1"/>
    <col min="14868" max="14868" width="6.5703125" style="11" customWidth="1"/>
    <col min="14869" max="14869" width="6.5703125" style="11" bestFit="1" customWidth="1"/>
    <col min="14870" max="14871" width="7.7109375" style="11" bestFit="1" customWidth="1"/>
    <col min="14872" max="14873" width="11.42578125" style="11"/>
    <col min="14874" max="14874" width="16.5703125" style="11" bestFit="1" customWidth="1"/>
    <col min="14875" max="15092" width="11.42578125" style="11"/>
    <col min="15093" max="15093" width="3.42578125" style="11" customWidth="1"/>
    <col min="15094" max="15094" width="39.5703125" style="11" bestFit="1" customWidth="1"/>
    <col min="15095" max="15104" width="0" style="11" hidden="1" customWidth="1"/>
    <col min="15105" max="15106" width="5.7109375" style="11" bestFit="1" customWidth="1"/>
    <col min="15107" max="15110" width="6.85546875" style="11" bestFit="1" customWidth="1"/>
    <col min="15111" max="15119" width="7.7109375" style="11" bestFit="1" customWidth="1"/>
    <col min="15120" max="15123" width="5.7109375" style="11" bestFit="1" customWidth="1"/>
    <col min="15124" max="15124" width="6.5703125" style="11" customWidth="1"/>
    <col min="15125" max="15125" width="6.5703125" style="11" bestFit="1" customWidth="1"/>
    <col min="15126" max="15127" width="7.7109375" style="11" bestFit="1" customWidth="1"/>
    <col min="15128" max="15129" width="11.42578125" style="11"/>
    <col min="15130" max="15130" width="16.5703125" style="11" bestFit="1" customWidth="1"/>
    <col min="15131" max="15348" width="11.42578125" style="11"/>
    <col min="15349" max="15349" width="3.42578125" style="11" customWidth="1"/>
    <col min="15350" max="15350" width="39.5703125" style="11" bestFit="1" customWidth="1"/>
    <col min="15351" max="15360" width="0" style="11" hidden="1" customWidth="1"/>
    <col min="15361" max="15362" width="5.7109375" style="11" bestFit="1" customWidth="1"/>
    <col min="15363" max="15366" width="6.85546875" style="11" bestFit="1" customWidth="1"/>
    <col min="15367" max="15375" width="7.7109375" style="11" bestFit="1" customWidth="1"/>
    <col min="15376" max="15379" width="5.7109375" style="11" bestFit="1" customWidth="1"/>
    <col min="15380" max="15380" width="6.5703125" style="11" customWidth="1"/>
    <col min="15381" max="15381" width="6.5703125" style="11" bestFit="1" customWidth="1"/>
    <col min="15382" max="15383" width="7.7109375" style="11" bestFit="1" customWidth="1"/>
    <col min="15384" max="15385" width="11.42578125" style="11"/>
    <col min="15386" max="15386" width="16.5703125" style="11" bestFit="1" customWidth="1"/>
    <col min="15387" max="15604" width="11.42578125" style="11"/>
    <col min="15605" max="15605" width="3.42578125" style="11" customWidth="1"/>
    <col min="15606" max="15606" width="39.5703125" style="11" bestFit="1" customWidth="1"/>
    <col min="15607" max="15616" width="0" style="11" hidden="1" customWidth="1"/>
    <col min="15617" max="15618" width="5.7109375" style="11" bestFit="1" customWidth="1"/>
    <col min="15619" max="15622" width="6.85546875" style="11" bestFit="1" customWidth="1"/>
    <col min="15623" max="15631" width="7.7109375" style="11" bestFit="1" customWidth="1"/>
    <col min="15632" max="15635" width="5.7109375" style="11" bestFit="1" customWidth="1"/>
    <col min="15636" max="15636" width="6.5703125" style="11" customWidth="1"/>
    <col min="15637" max="15637" width="6.5703125" style="11" bestFit="1" customWidth="1"/>
    <col min="15638" max="15639" width="7.7109375" style="11" bestFit="1" customWidth="1"/>
    <col min="15640" max="15641" width="11.42578125" style="11"/>
    <col min="15642" max="15642" width="16.5703125" style="11" bestFit="1" customWidth="1"/>
    <col min="15643" max="15860" width="11.42578125" style="11"/>
    <col min="15861" max="15861" width="3.42578125" style="11" customWidth="1"/>
    <col min="15862" max="15862" width="39.5703125" style="11" bestFit="1" customWidth="1"/>
    <col min="15863" max="15872" width="0" style="11" hidden="1" customWidth="1"/>
    <col min="15873" max="15874" width="5.7109375" style="11" bestFit="1" customWidth="1"/>
    <col min="15875" max="15878" width="6.85546875" style="11" bestFit="1" customWidth="1"/>
    <col min="15879" max="15887" width="7.7109375" style="11" bestFit="1" customWidth="1"/>
    <col min="15888" max="15891" width="5.7109375" style="11" bestFit="1" customWidth="1"/>
    <col min="15892" max="15892" width="6.5703125" style="11" customWidth="1"/>
    <col min="15893" max="15893" width="6.5703125" style="11" bestFit="1" customWidth="1"/>
    <col min="15894" max="15895" width="7.7109375" style="11" bestFit="1" customWidth="1"/>
    <col min="15896" max="15897" width="11.42578125" style="11"/>
    <col min="15898" max="15898" width="16.5703125" style="11" bestFit="1" customWidth="1"/>
    <col min="15899" max="16116" width="11.42578125" style="11"/>
    <col min="16117" max="16117" width="3.42578125" style="11" customWidth="1"/>
    <col min="16118" max="16118" width="39.5703125" style="11" bestFit="1" customWidth="1"/>
    <col min="16119" max="16128" width="0" style="11" hidden="1" customWidth="1"/>
    <col min="16129" max="16130" width="5.7109375" style="11" bestFit="1" customWidth="1"/>
    <col min="16131" max="16134" width="6.85546875" style="11" bestFit="1" customWidth="1"/>
    <col min="16135" max="16143" width="7.7109375" style="11" bestFit="1" customWidth="1"/>
    <col min="16144" max="16147" width="5.7109375" style="11" bestFit="1" customWidth="1"/>
    <col min="16148" max="16148" width="6.5703125" style="11" customWidth="1"/>
    <col min="16149" max="16149" width="6.5703125" style="11" bestFit="1" customWidth="1"/>
    <col min="16150" max="16151" width="7.7109375" style="11" bestFit="1" customWidth="1"/>
    <col min="16152" max="16153" width="11.42578125" style="11"/>
    <col min="16154" max="16154" width="16.5703125" style="11" bestFit="1" customWidth="1"/>
    <col min="16155" max="16372" width="11.42578125" style="11"/>
    <col min="16373" max="16382" width="11.42578125" style="11" customWidth="1"/>
    <col min="16383" max="16384" width="11.42578125" style="11"/>
  </cols>
  <sheetData>
    <row r="1" spans="1:28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8" x14ac:dyDescent="0.2">
      <c r="B2" s="120" t="s">
        <v>79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</row>
    <row r="3" spans="1:28" x14ac:dyDescent="0.2">
      <c r="B3" s="122" t="s">
        <v>2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</row>
    <row r="4" spans="1:28" x14ac:dyDescent="0.2">
      <c r="B4" s="38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8" ht="13.5" thickBot="1" x14ac:dyDescent="0.25">
      <c r="B5" s="20" t="s">
        <v>0</v>
      </c>
      <c r="C5" s="23">
        <v>2000</v>
      </c>
      <c r="D5" s="19">
        <v>2001</v>
      </c>
      <c r="E5" s="19">
        <v>2002</v>
      </c>
      <c r="F5" s="19">
        <v>2003</v>
      </c>
      <c r="G5" s="19">
        <v>2004</v>
      </c>
      <c r="H5" s="19">
        <v>2005</v>
      </c>
      <c r="I5" s="19">
        <v>2006</v>
      </c>
      <c r="J5" s="19">
        <v>2007</v>
      </c>
      <c r="K5" s="19">
        <v>2008</v>
      </c>
      <c r="L5" s="19">
        <v>2009</v>
      </c>
      <c r="M5" s="19">
        <v>2010</v>
      </c>
      <c r="N5" s="19">
        <v>2011</v>
      </c>
      <c r="O5" s="19">
        <v>2012</v>
      </c>
      <c r="P5" s="19">
        <v>2013</v>
      </c>
      <c r="Q5" s="19">
        <v>2014</v>
      </c>
      <c r="R5" s="19">
        <v>2015</v>
      </c>
      <c r="S5" s="19">
        <v>2016</v>
      </c>
      <c r="T5" s="19">
        <v>2017</v>
      </c>
      <c r="U5" s="19">
        <v>2018</v>
      </c>
      <c r="V5" s="19">
        <v>2019</v>
      </c>
      <c r="W5" s="19">
        <v>2020</v>
      </c>
      <c r="X5" s="19">
        <v>2021</v>
      </c>
      <c r="Y5" s="19">
        <v>2022</v>
      </c>
      <c r="Z5" s="19" t="s">
        <v>81</v>
      </c>
    </row>
    <row r="6" spans="1:28" x14ac:dyDescent="0.2">
      <c r="B6" s="30" t="s">
        <v>75</v>
      </c>
      <c r="C6" s="21">
        <v>5526.3608400000003</v>
      </c>
      <c r="D6" s="21">
        <v>12237.620987594</v>
      </c>
      <c r="E6" s="21">
        <v>4730.9157394120002</v>
      </c>
      <c r="F6" s="21">
        <v>12977.043991906001</v>
      </c>
      <c r="G6" s="21">
        <v>7120.5702489628402</v>
      </c>
      <c r="H6" s="21">
        <v>6581.6334813719695</v>
      </c>
      <c r="I6" s="21">
        <v>10191.1136669598</v>
      </c>
      <c r="J6" s="21">
        <v>2572.4349227329876</v>
      </c>
      <c r="K6" s="21">
        <v>6101.1850173607381</v>
      </c>
      <c r="L6" s="21">
        <v>12210.87807141142</v>
      </c>
      <c r="M6" s="21">
        <v>6523.9723795603304</v>
      </c>
      <c r="N6" s="21">
        <v>5665.6418483048592</v>
      </c>
      <c r="O6" s="21">
        <v>4477.9076246043796</v>
      </c>
      <c r="P6" s="21">
        <v>7525.9909505042497</v>
      </c>
      <c r="Q6" s="21">
        <v>10884.490470123001</v>
      </c>
      <c r="R6" s="21">
        <v>18755.784933081199</v>
      </c>
      <c r="S6" s="21">
        <v>14434.814380862199</v>
      </c>
      <c r="T6" s="21">
        <v>15135.012224541601</v>
      </c>
      <c r="U6" s="21">
        <v>11720</v>
      </c>
      <c r="V6" s="21">
        <v>12376.266341352501</v>
      </c>
      <c r="W6" s="21">
        <v>38751.920636285999</v>
      </c>
      <c r="X6" s="21">
        <v>32347.814531579443</v>
      </c>
      <c r="Y6" s="21">
        <v>20734.184555915799</v>
      </c>
      <c r="Z6" s="21">
        <v>27170.050726171601</v>
      </c>
    </row>
    <row r="7" spans="1:28" x14ac:dyDescent="0.2">
      <c r="B7" s="30" t="s">
        <v>74</v>
      </c>
      <c r="C7" s="21">
        <v>12148.204483</v>
      </c>
      <c r="D7" s="21">
        <v>14001.599222557999</v>
      </c>
      <c r="E7" s="21">
        <v>13457.35807479</v>
      </c>
      <c r="F7" s="21">
        <v>13049.157879973</v>
      </c>
      <c r="G7" s="21">
        <v>16817.221704291998</v>
      </c>
      <c r="H7" s="21">
        <v>27983.251298111001</v>
      </c>
      <c r="I7" s="21">
        <v>22973.222664448</v>
      </c>
      <c r="J7" s="21">
        <v>19112.942883618001</v>
      </c>
      <c r="K7" s="21">
        <v>23646.333839288</v>
      </c>
      <c r="L7" s="21">
        <v>25910.14861770545</v>
      </c>
      <c r="M7" s="21">
        <v>27623.521999378001</v>
      </c>
      <c r="N7" s="21">
        <v>29503.059466670999</v>
      </c>
      <c r="O7" s="21">
        <v>25266.879258426001</v>
      </c>
      <c r="P7" s="21">
        <v>30377.516194172</v>
      </c>
      <c r="Q7" s="21">
        <v>30030.451274652001</v>
      </c>
      <c r="R7" s="21">
        <v>30350.261964367</v>
      </c>
      <c r="S7" s="21">
        <v>36575.643433423997</v>
      </c>
      <c r="T7" s="21">
        <v>37287.248477544003</v>
      </c>
      <c r="U7" s="21">
        <v>39000</v>
      </c>
      <c r="V7" s="21">
        <v>25569.237595067993</v>
      </c>
      <c r="W7" s="21">
        <v>40533.516353088002</v>
      </c>
      <c r="X7" s="21">
        <v>38928.223601552512</v>
      </c>
      <c r="Y7" s="21">
        <v>36500.936893914797</v>
      </c>
      <c r="Z7" s="21">
        <v>38460.718379816601</v>
      </c>
    </row>
    <row r="8" spans="1:28" x14ac:dyDescent="0.2">
      <c r="B8" s="30" t="s">
        <v>73</v>
      </c>
      <c r="C8" s="21">
        <v>218.51130900000001</v>
      </c>
      <c r="D8" s="21">
        <v>446.62642619600001</v>
      </c>
      <c r="E8" s="21">
        <v>292.18883628999998</v>
      </c>
      <c r="F8" s="21">
        <v>242.34081794700001</v>
      </c>
      <c r="G8" s="21">
        <v>445.06803120030003</v>
      </c>
      <c r="H8" s="21">
        <v>203.83601255400001</v>
      </c>
      <c r="I8" s="21">
        <v>228.57122803199999</v>
      </c>
      <c r="J8" s="21">
        <v>223.66783229500001</v>
      </c>
      <c r="K8" s="21">
        <v>188.18107684200001</v>
      </c>
      <c r="L8" s="21">
        <v>198.428378439</v>
      </c>
      <c r="M8" s="21">
        <v>185.385736726</v>
      </c>
      <c r="N8" s="21">
        <v>222.65493978000001</v>
      </c>
      <c r="O8" s="21">
        <v>286.67753329300001</v>
      </c>
      <c r="P8" s="21">
        <v>254.89867995</v>
      </c>
      <c r="Q8" s="21">
        <v>244.34629037100001</v>
      </c>
      <c r="R8" s="21">
        <v>214.74732275400001</v>
      </c>
      <c r="S8" s="21">
        <v>356.75360296600002</v>
      </c>
      <c r="T8" s="21">
        <v>356.60281388300001</v>
      </c>
      <c r="U8" s="21">
        <v>201.11782054173</v>
      </c>
      <c r="V8" s="21">
        <v>421.96476445500002</v>
      </c>
      <c r="W8" s="21">
        <v>323.31229444500002</v>
      </c>
      <c r="X8" s="21">
        <v>222.15688067800005</v>
      </c>
      <c r="Y8" s="21">
        <v>2078.6958722874001</v>
      </c>
      <c r="Z8" s="21">
        <v>2676.35543851392</v>
      </c>
    </row>
    <row r="9" spans="1:28" x14ac:dyDescent="0.2">
      <c r="B9" s="30" t="s">
        <v>72</v>
      </c>
      <c r="C9" s="21">
        <v>828.26435000000004</v>
      </c>
      <c r="D9" s="21">
        <v>532.32296381900005</v>
      </c>
      <c r="E9" s="21">
        <v>732.24326336900003</v>
      </c>
      <c r="F9" s="21">
        <v>555.81492787499997</v>
      </c>
      <c r="G9" s="21">
        <v>537.27008825395001</v>
      </c>
      <c r="H9" s="21">
        <v>757.74358503623694</v>
      </c>
      <c r="I9" s="21">
        <v>1336.75433248951</v>
      </c>
      <c r="J9" s="21">
        <v>1293.5576618203029</v>
      </c>
      <c r="K9" s="21">
        <v>1319.0641229158998</v>
      </c>
      <c r="L9" s="21">
        <v>956.04800050266601</v>
      </c>
      <c r="M9" s="21">
        <v>501.62538124495461</v>
      </c>
      <c r="N9" s="21">
        <v>882.43466513920328</v>
      </c>
      <c r="O9" s="21">
        <v>1040.48616270201</v>
      </c>
      <c r="P9" s="21">
        <v>620.00330296610593</v>
      </c>
      <c r="Q9" s="21">
        <v>1058.718400317</v>
      </c>
      <c r="R9" s="21">
        <v>1681.0183948379001</v>
      </c>
      <c r="S9" s="21">
        <v>3532.12053078591</v>
      </c>
      <c r="T9" s="21">
        <v>3683.9093379039614</v>
      </c>
      <c r="U9" s="21">
        <v>1930.9020793029999</v>
      </c>
      <c r="V9" s="21">
        <v>4594.1954000769611</v>
      </c>
      <c r="W9" s="21">
        <v>2420.8410597867401</v>
      </c>
      <c r="X9" s="21">
        <v>1990.5223101682909</v>
      </c>
      <c r="Y9" s="21">
        <v>438.51231820288598</v>
      </c>
      <c r="Z9" s="21">
        <v>980.70773682244999</v>
      </c>
    </row>
    <row r="10" spans="1:28" x14ac:dyDescent="0.2">
      <c r="B10" s="30" t="s">
        <v>71</v>
      </c>
      <c r="C10" s="21">
        <v>1565.3094450000001</v>
      </c>
      <c r="D10" s="21">
        <v>2768.6458456</v>
      </c>
      <c r="E10" s="21">
        <v>2724.479745737</v>
      </c>
      <c r="F10" s="21">
        <v>3079.6224261900002</v>
      </c>
      <c r="G10" s="21">
        <v>2545.1014006820001</v>
      </c>
      <c r="H10" s="21">
        <v>2227.3576284849855</v>
      </c>
      <c r="I10" s="21">
        <v>3858.8955328840002</v>
      </c>
      <c r="J10" s="21">
        <v>6994.2747209692434</v>
      </c>
      <c r="K10" s="21">
        <v>6815.7032532820003</v>
      </c>
      <c r="L10" s="21">
        <v>9373.303514003348</v>
      </c>
      <c r="M10" s="21">
        <v>5241.7409329210004</v>
      </c>
      <c r="N10" s="21">
        <v>6796.7244578749996</v>
      </c>
      <c r="O10" s="21">
        <v>7991.0904995700002</v>
      </c>
      <c r="P10" s="21">
        <v>14203.675799623999</v>
      </c>
      <c r="Q10" s="21">
        <v>12005.315930971999</v>
      </c>
      <c r="R10" s="21">
        <v>5743.2189674769998</v>
      </c>
      <c r="S10" s="21">
        <v>1627.61245128</v>
      </c>
      <c r="T10" s="21">
        <v>2450.775528875</v>
      </c>
      <c r="U10" s="21">
        <v>2988.6400628983101</v>
      </c>
      <c r="V10" s="21">
        <v>15104.489214094998</v>
      </c>
      <c r="W10" s="21">
        <v>15638.904411649401</v>
      </c>
      <c r="X10" s="21">
        <v>9068.2904193270006</v>
      </c>
      <c r="Y10" s="21">
        <v>11701.9276024233</v>
      </c>
      <c r="Z10" s="21">
        <v>20303.405267379701</v>
      </c>
    </row>
    <row r="11" spans="1:28" x14ac:dyDescent="0.2">
      <c r="B11" s="30" t="s">
        <v>70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x14ac:dyDescent="0.2">
      <c r="B12" s="35" t="s">
        <v>69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>
        <v>533.34275255</v>
      </c>
      <c r="N12" s="21">
        <v>19.208986629999998</v>
      </c>
      <c r="O12" s="21">
        <v>872.016975688</v>
      </c>
      <c r="P12" s="21">
        <v>37.011209733000001</v>
      </c>
      <c r="Q12" s="21">
        <v>33.042678168999998</v>
      </c>
      <c r="R12" s="21">
        <v>0</v>
      </c>
      <c r="S12" s="21">
        <v>0</v>
      </c>
      <c r="T12" s="21">
        <v>10.868181958999999</v>
      </c>
      <c r="U12" s="21">
        <v>0</v>
      </c>
      <c r="V12" s="21">
        <v>0</v>
      </c>
      <c r="W12" s="21">
        <v>53.637270646220003</v>
      </c>
      <c r="X12" s="21">
        <v>13635.226874037658</v>
      </c>
      <c r="Y12" s="21">
        <v>168.96001242369999</v>
      </c>
      <c r="Z12" s="21">
        <v>0.26503468299999999</v>
      </c>
    </row>
    <row r="13" spans="1:28" x14ac:dyDescent="0.2">
      <c r="B13" s="30" t="s">
        <v>68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>
        <v>308.24163624778703</v>
      </c>
      <c r="N13" s="21"/>
      <c r="O13" s="21">
        <v>449.44966419188597</v>
      </c>
      <c r="P13" s="21">
        <v>567.72075215831501</v>
      </c>
      <c r="Q13" s="21">
        <v>538.76890430900005</v>
      </c>
      <c r="R13" s="21">
        <v>403.18545263274399</v>
      </c>
      <c r="S13" s="21">
        <v>3430.196546078937</v>
      </c>
      <c r="T13" s="21">
        <v>1079.7822066870201</v>
      </c>
      <c r="U13" s="21">
        <v>3432.86961269841</v>
      </c>
      <c r="V13" s="21">
        <v>1229.03962455847</v>
      </c>
      <c r="W13" s="21">
        <v>856.19622639766703</v>
      </c>
      <c r="X13" s="21">
        <v>1283.6076613922301</v>
      </c>
      <c r="Y13" s="21">
        <v>1748.1624845628601</v>
      </c>
      <c r="Z13" s="21">
        <v>1115.0017985188799</v>
      </c>
    </row>
    <row r="14" spans="1:28" x14ac:dyDescent="0.2">
      <c r="B14" s="35" t="s">
        <v>67</v>
      </c>
      <c r="C14" s="21">
        <v>1070.7677770000007</v>
      </c>
      <c r="D14" s="21">
        <v>172.2284000790014</v>
      </c>
      <c r="E14" s="21">
        <v>5514.6790747089944</v>
      </c>
      <c r="F14" s="21">
        <v>1500.5399353799971</v>
      </c>
      <c r="G14" s="21">
        <v>2108.6754936957618</v>
      </c>
      <c r="H14" s="21">
        <v>1923.0908990280236</v>
      </c>
      <c r="I14" s="21">
        <v>382.25990866444408</v>
      </c>
      <c r="J14" s="21">
        <v>8462.0546204158672</v>
      </c>
      <c r="K14" s="21">
        <v>3488.7821638739215</v>
      </c>
      <c r="L14" s="21">
        <v>2045.2652908017881</v>
      </c>
      <c r="M14" s="21">
        <f>3316.91275605157-308.241636247787</f>
        <v>3008.6711198037829</v>
      </c>
      <c r="N14" s="21">
        <v>1145.3010038457708</v>
      </c>
      <c r="O14" s="21">
        <f>534.282730601479-449.449664191886</f>
        <v>84.833066409593016</v>
      </c>
      <c r="P14" s="21">
        <f>1864.24096574276-567.720752158315</f>
        <v>1296.5202135844449</v>
      </c>
      <c r="Q14" s="21">
        <f>2286.02988577349-538.768904309</f>
        <v>1747.2609814644902</v>
      </c>
      <c r="R14" s="21">
        <f>3108.42511059541-403.185452632744</f>
        <v>2705.2396579626661</v>
      </c>
      <c r="S14" s="21">
        <v>0</v>
      </c>
      <c r="T14" s="21">
        <f>4245.55587422701-1079.78220668702</f>
        <v>3165.7736675399892</v>
      </c>
      <c r="U14" s="21">
        <f>12411.861962555-3432.86961269841</f>
        <v>8978.9923498565895</v>
      </c>
      <c r="V14" s="21">
        <f>3973.66744257045-1229.03962455847</f>
        <v>2744.6278180119798</v>
      </c>
      <c r="W14" s="21">
        <f>2033.84817822897-856.196226397667</f>
        <v>1177.651951831303</v>
      </c>
      <c r="X14" s="21">
        <f>1441.8652484282-1283.60766139223</f>
        <v>158.25758703596989</v>
      </c>
      <c r="Y14" s="21">
        <v>136.59915530175999</v>
      </c>
      <c r="Z14" s="21">
        <v>42.145556343769996</v>
      </c>
    </row>
    <row r="15" spans="1:28" x14ac:dyDescent="0.2">
      <c r="B15" s="31" t="s">
        <v>76</v>
      </c>
      <c r="C15" s="28">
        <f>SUM(C6:C14)</f>
        <v>21357.418204000001</v>
      </c>
      <c r="D15" s="28">
        <f t="shared" ref="D15:Z15" si="0">SUM(D6:D14)</f>
        <v>30159.043845846001</v>
      </c>
      <c r="E15" s="28">
        <f t="shared" si="0"/>
        <v>27451.864734306993</v>
      </c>
      <c r="F15" s="28">
        <f t="shared" si="0"/>
        <v>31404.519979270994</v>
      </c>
      <c r="G15" s="28">
        <f t="shared" si="0"/>
        <v>29573.906967086852</v>
      </c>
      <c r="H15" s="28">
        <f t="shared" si="0"/>
        <v>39676.912904586214</v>
      </c>
      <c r="I15" s="28">
        <f t="shared" si="0"/>
        <v>38970.817333477753</v>
      </c>
      <c r="J15" s="28">
        <f t="shared" si="0"/>
        <v>38658.932641851396</v>
      </c>
      <c r="K15" s="28">
        <f t="shared" si="0"/>
        <v>41559.249473562559</v>
      </c>
      <c r="L15" s="28">
        <f t="shared" si="0"/>
        <v>50694.071872863671</v>
      </c>
      <c r="M15" s="28">
        <f t="shared" si="0"/>
        <v>43926.501938431858</v>
      </c>
      <c r="N15" s="28">
        <f t="shared" si="0"/>
        <v>44235.025368245835</v>
      </c>
      <c r="O15" s="28">
        <f t="shared" si="0"/>
        <v>40469.340784884873</v>
      </c>
      <c r="P15" s="28">
        <f t="shared" si="0"/>
        <v>54883.337102692109</v>
      </c>
      <c r="Q15" s="28">
        <f t="shared" si="0"/>
        <v>56542.394930377486</v>
      </c>
      <c r="R15" s="28">
        <f t="shared" si="0"/>
        <v>59853.456693112508</v>
      </c>
      <c r="S15" s="28">
        <f t="shared" si="0"/>
        <v>59957.140945397041</v>
      </c>
      <c r="T15" s="28">
        <f t="shared" si="0"/>
        <v>63169.972438933568</v>
      </c>
      <c r="U15" s="28">
        <f t="shared" si="0"/>
        <v>68252.521925298031</v>
      </c>
      <c r="V15" s="28">
        <f t="shared" si="0"/>
        <v>62039.820757617897</v>
      </c>
      <c r="W15" s="28">
        <f t="shared" si="0"/>
        <v>99755.980204130305</v>
      </c>
      <c r="X15" s="28">
        <f t="shared" si="0"/>
        <v>97634.099865771102</v>
      </c>
      <c r="Y15" s="28">
        <f t="shared" si="0"/>
        <v>73507.978895032502</v>
      </c>
      <c r="Z15" s="28">
        <f t="shared" si="0"/>
        <v>90748.649938249917</v>
      </c>
      <c r="AB15" s="18"/>
    </row>
    <row r="16" spans="1:28" x14ac:dyDescent="0.2">
      <c r="A16" s="10"/>
      <c r="B16" s="1" t="e">
        <f>+#REF!</f>
        <v>#REF!</v>
      </c>
      <c r="R16" s="13"/>
      <c r="X16" s="13"/>
    </row>
    <row r="17" spans="1:26" x14ac:dyDescent="0.2">
      <c r="A17" s="2"/>
      <c r="B17" s="2" t="s">
        <v>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Z17" s="13"/>
    </row>
    <row r="19" spans="1:26" x14ac:dyDescent="0.2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spans="1:26" x14ac:dyDescent="0.2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</sheetData>
  <mergeCells count="2">
    <mergeCell ref="B2:Z2"/>
    <mergeCell ref="B3:Z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5" scale="105" orientation="landscape" r:id="rId1"/>
  <ignoredErrors>
    <ignoredError sqref="C15:Z1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1220C-532C-4474-9CC2-6C1D85551611}">
  <dimension ref="A1:AB88"/>
  <sheetViews>
    <sheetView showGridLines="0" workbookViewId="0">
      <pane xSplit="1" ySplit="4" topLeftCell="T56" activePane="bottomRight" state="frozen"/>
      <selection activeCell="AA11" sqref="AA11"/>
      <selection pane="topRight" activeCell="AA11" sqref="AA11"/>
      <selection pane="bottomLeft" activeCell="AA11" sqref="AA11"/>
      <selection pane="bottomRight" activeCell="AA82" sqref="AA82"/>
    </sheetView>
  </sheetViews>
  <sheetFormatPr baseColWidth="10" defaultColWidth="11.42578125" defaultRowHeight="11.25" x14ac:dyDescent="0.2"/>
  <cols>
    <col min="1" max="1" width="106.140625" style="4" bestFit="1" customWidth="1"/>
    <col min="2" max="2" width="8.140625" style="4" bestFit="1" customWidth="1"/>
    <col min="3" max="3" width="8.85546875" style="4" bestFit="1" customWidth="1"/>
    <col min="4" max="4" width="8" style="4" bestFit="1" customWidth="1"/>
    <col min="5" max="5" width="8.140625" style="4" bestFit="1" customWidth="1"/>
    <col min="6" max="6" width="8.85546875" style="4" bestFit="1" customWidth="1"/>
    <col min="7" max="7" width="8.140625" style="4" bestFit="1" customWidth="1"/>
    <col min="8" max="9" width="8.85546875" style="4" bestFit="1" customWidth="1"/>
    <col min="10" max="10" width="8" style="4" bestFit="1" customWidth="1"/>
    <col min="11" max="15" width="8.85546875" style="4" bestFit="1" customWidth="1"/>
    <col min="16" max="17" width="9.7109375" style="4" bestFit="1" customWidth="1"/>
    <col min="18" max="21" width="8.85546875" style="4" bestFit="1" customWidth="1"/>
    <col min="22" max="23" width="9.7109375" style="4" bestFit="1" customWidth="1"/>
    <col min="24" max="24" width="8.7109375" style="4" bestFit="1" customWidth="1"/>
    <col min="25" max="25" width="13.7109375" style="4" bestFit="1" customWidth="1"/>
    <col min="26" max="27" width="11.42578125" style="4"/>
    <col min="28" max="28" width="17.28515625" style="4" bestFit="1" customWidth="1"/>
    <col min="29" max="16384" width="11.42578125" style="4"/>
  </cols>
  <sheetData>
    <row r="1" spans="1:26" ht="15" x14ac:dyDescent="0.25">
      <c r="A1" s="120" t="s">
        <v>92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6" ht="15" x14ac:dyDescent="0.25">
      <c r="A2" s="122" t="s">
        <v>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</row>
    <row r="3" spans="1:26" x14ac:dyDescent="0.2">
      <c r="B3" s="9"/>
    </row>
    <row r="4" spans="1:26" ht="12" thickBot="1" x14ac:dyDescent="0.25">
      <c r="A4" s="29" t="s">
        <v>93</v>
      </c>
      <c r="B4" s="23">
        <v>2000</v>
      </c>
      <c r="C4" s="19">
        <v>2001</v>
      </c>
      <c r="D4" s="19">
        <v>2002</v>
      </c>
      <c r="E4" s="19">
        <v>2003</v>
      </c>
      <c r="F4" s="19">
        <v>2004</v>
      </c>
      <c r="G4" s="19">
        <v>2005</v>
      </c>
      <c r="H4" s="19">
        <v>2006</v>
      </c>
      <c r="I4" s="19">
        <v>2007</v>
      </c>
      <c r="J4" s="19">
        <v>2008</v>
      </c>
      <c r="K4" s="19">
        <v>2009</v>
      </c>
      <c r="L4" s="19">
        <v>2010</v>
      </c>
      <c r="M4" s="19">
        <v>2011</v>
      </c>
      <c r="N4" s="19">
        <v>2012</v>
      </c>
      <c r="O4" s="19">
        <v>2013</v>
      </c>
      <c r="P4" s="19">
        <v>2014</v>
      </c>
      <c r="Q4" s="19">
        <v>2015</v>
      </c>
      <c r="R4" s="19">
        <v>2016</v>
      </c>
      <c r="S4" s="19">
        <v>2017</v>
      </c>
      <c r="T4" s="19">
        <v>2018</v>
      </c>
      <c r="U4" s="19">
        <v>2019</v>
      </c>
      <c r="V4" s="19">
        <v>2020</v>
      </c>
      <c r="W4" s="19">
        <v>2021</v>
      </c>
      <c r="X4" s="19">
        <v>2022</v>
      </c>
      <c r="Y4" s="19" t="s">
        <v>81</v>
      </c>
    </row>
    <row r="5" spans="1:26" x14ac:dyDescent="0.2">
      <c r="A5" s="30" t="s">
        <v>77</v>
      </c>
      <c r="B5" s="22"/>
      <c r="C5" s="22"/>
      <c r="D5" s="24">
        <v>320.50038447499998</v>
      </c>
      <c r="E5" s="24">
        <v>691.26480950099995</v>
      </c>
      <c r="F5" s="24">
        <v>442.73717294099998</v>
      </c>
      <c r="G5" s="24">
        <v>0</v>
      </c>
      <c r="H5" s="24">
        <v>594.07684038299999</v>
      </c>
      <c r="I5" s="24">
        <v>675.27260928600003</v>
      </c>
      <c r="J5" s="24">
        <v>773.66757748800001</v>
      </c>
      <c r="K5" s="24">
        <v>898.21583780399999</v>
      </c>
      <c r="L5" s="24">
        <v>1190.493641428</v>
      </c>
      <c r="M5" s="24">
        <v>1019.219720776</v>
      </c>
      <c r="N5" s="24">
        <v>1079.7347257230001</v>
      </c>
      <c r="O5" s="24">
        <v>1211.634842055</v>
      </c>
      <c r="P5" s="24">
        <v>1981.3981364270001</v>
      </c>
      <c r="Q5" s="24">
        <v>1404.5336532900001</v>
      </c>
      <c r="R5" s="24">
        <v>1615.8928248252701</v>
      </c>
      <c r="S5" s="24">
        <v>1732.74253794881</v>
      </c>
      <c r="T5" s="24">
        <v>1972.29327288133</v>
      </c>
      <c r="U5" s="24">
        <v>2209.5285298193871</v>
      </c>
      <c r="V5" s="24">
        <v>2170.3034004022902</v>
      </c>
      <c r="W5" s="24">
        <v>2280.98440510512</v>
      </c>
      <c r="X5" s="24">
        <v>1995.05366088408</v>
      </c>
      <c r="Y5" s="22">
        <v>2473.0706017443299</v>
      </c>
      <c r="Z5" s="4">
        <v>1000000000</v>
      </c>
    </row>
    <row r="6" spans="1:26" x14ac:dyDescent="0.2">
      <c r="A6" s="30" t="s">
        <v>78</v>
      </c>
      <c r="B6" s="22"/>
      <c r="C6" s="22"/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  <c r="M6" s="24">
        <v>0</v>
      </c>
      <c r="N6" s="24">
        <v>0</v>
      </c>
      <c r="O6" s="24">
        <v>13.981202533999999</v>
      </c>
      <c r="P6" s="24">
        <v>13.184608243</v>
      </c>
      <c r="Q6" s="24">
        <v>18.473431403999999</v>
      </c>
      <c r="R6" s="24">
        <v>17.437888911999998</v>
      </c>
      <c r="S6" s="24">
        <v>22.210247509999999</v>
      </c>
      <c r="T6" s="24">
        <v>19.246121172999999</v>
      </c>
      <c r="U6" s="24">
        <v>28.079215242069999</v>
      </c>
      <c r="V6" s="24">
        <v>6.7683351206299998</v>
      </c>
      <c r="W6" s="24">
        <v>5.8753527050000001</v>
      </c>
      <c r="X6" s="24">
        <v>44.279767425999999</v>
      </c>
      <c r="Y6" s="22">
        <v>83.276515468390002</v>
      </c>
    </row>
    <row r="7" spans="1:26" x14ac:dyDescent="0.2">
      <c r="A7" s="36" t="s">
        <v>91</v>
      </c>
      <c r="B7" s="28">
        <f>SUM(B5:B6)</f>
        <v>0</v>
      </c>
      <c r="C7" s="28">
        <f t="shared" ref="C7:Y7" si="0">SUM(C5:C6)</f>
        <v>0</v>
      </c>
      <c r="D7" s="28">
        <f t="shared" si="0"/>
        <v>320.50038447499998</v>
      </c>
      <c r="E7" s="28">
        <f t="shared" si="0"/>
        <v>691.26480950099995</v>
      </c>
      <c r="F7" s="28">
        <f t="shared" si="0"/>
        <v>442.73717294099998</v>
      </c>
      <c r="G7" s="28">
        <f t="shared" si="0"/>
        <v>0</v>
      </c>
      <c r="H7" s="28">
        <f t="shared" si="0"/>
        <v>594.07684038299999</v>
      </c>
      <c r="I7" s="28">
        <f t="shared" si="0"/>
        <v>675.27260928600003</v>
      </c>
      <c r="J7" s="28">
        <f t="shared" si="0"/>
        <v>773.66757748800001</v>
      </c>
      <c r="K7" s="28">
        <f t="shared" si="0"/>
        <v>898.21583780399999</v>
      </c>
      <c r="L7" s="28">
        <f t="shared" si="0"/>
        <v>1190.493641428</v>
      </c>
      <c r="M7" s="28">
        <f t="shared" si="0"/>
        <v>1019.219720776</v>
      </c>
      <c r="N7" s="28">
        <f t="shared" si="0"/>
        <v>1079.7347257230001</v>
      </c>
      <c r="O7" s="28">
        <f t="shared" si="0"/>
        <v>1225.616044589</v>
      </c>
      <c r="P7" s="28">
        <f t="shared" si="0"/>
        <v>1994.58274467</v>
      </c>
      <c r="Q7" s="28">
        <f t="shared" si="0"/>
        <v>1423.007084694</v>
      </c>
      <c r="R7" s="28">
        <f t="shared" si="0"/>
        <v>1633.3307137372701</v>
      </c>
      <c r="S7" s="28">
        <f t="shared" si="0"/>
        <v>1754.95278545881</v>
      </c>
      <c r="T7" s="28">
        <f t="shared" si="0"/>
        <v>1991.5393940543299</v>
      </c>
      <c r="U7" s="28">
        <f t="shared" si="0"/>
        <v>2237.6077450614571</v>
      </c>
      <c r="V7" s="28">
        <f t="shared" si="0"/>
        <v>2177.0717355229203</v>
      </c>
      <c r="W7" s="28">
        <f t="shared" si="0"/>
        <v>2286.8597578101198</v>
      </c>
      <c r="X7" s="28">
        <f t="shared" si="0"/>
        <v>2039.3334283100801</v>
      </c>
      <c r="Y7" s="28">
        <f t="shared" si="0"/>
        <v>2556.3471172127197</v>
      </c>
    </row>
    <row r="8" spans="1:26" x14ac:dyDescent="0.2">
      <c r="A8" s="30" t="s">
        <v>82</v>
      </c>
      <c r="B8" s="33">
        <v>34.176423378000003</v>
      </c>
      <c r="C8" s="24">
        <v>50.692746153999998</v>
      </c>
      <c r="D8" s="24">
        <v>68.031555931</v>
      </c>
      <c r="E8" s="24">
        <v>127.268015303</v>
      </c>
      <c r="F8" s="24">
        <v>158.133790527</v>
      </c>
      <c r="G8" s="24">
        <v>57.877102825999998</v>
      </c>
      <c r="H8" s="24">
        <v>191.59002106789001</v>
      </c>
      <c r="I8" s="24">
        <v>182.41787029830999</v>
      </c>
      <c r="J8" s="24">
        <v>197.77866862485001</v>
      </c>
      <c r="K8" s="24">
        <v>224.99680818334997</v>
      </c>
      <c r="L8" s="24">
        <v>116.69893010200001</v>
      </c>
      <c r="M8" s="24">
        <v>294.79733227694999</v>
      </c>
      <c r="N8" s="24">
        <v>343.57329612754</v>
      </c>
      <c r="O8" s="24">
        <v>62.874468321510001</v>
      </c>
      <c r="P8" s="24">
        <v>314.19937563000002</v>
      </c>
      <c r="Q8" s="24">
        <v>163.86321165800001</v>
      </c>
      <c r="R8" s="24">
        <v>214.86131310100001</v>
      </c>
      <c r="S8" s="24">
        <v>122.38634986789999</v>
      </c>
      <c r="T8" s="24">
        <v>156.42145596208999</v>
      </c>
      <c r="U8" s="24">
        <v>115.551489774</v>
      </c>
      <c r="V8" s="24">
        <v>218.91345690599999</v>
      </c>
      <c r="W8" s="24">
        <v>205.239737878</v>
      </c>
      <c r="X8" s="24">
        <v>266.541276154</v>
      </c>
      <c r="Y8" s="24">
        <v>64.165384193999998</v>
      </c>
    </row>
    <row r="9" spans="1:26" x14ac:dyDescent="0.2">
      <c r="A9" s="30" t="s">
        <v>66</v>
      </c>
      <c r="B9" s="33">
        <v>0.52189076000000001</v>
      </c>
      <c r="C9" s="24">
        <v>3.3519884420000001</v>
      </c>
      <c r="D9" s="24">
        <v>4.1036428090000001</v>
      </c>
      <c r="E9" s="24">
        <v>3.6910805249999998</v>
      </c>
      <c r="F9" s="24">
        <v>4.2841177540000004</v>
      </c>
      <c r="G9" s="24">
        <v>4.6803391679999997</v>
      </c>
      <c r="H9" s="24">
        <v>134.584338016</v>
      </c>
      <c r="I9" s="24">
        <v>12.695435999000001</v>
      </c>
      <c r="J9" s="24">
        <v>143.59439192900001</v>
      </c>
      <c r="K9" s="24">
        <v>67.444508092999996</v>
      </c>
      <c r="L9" s="24">
        <v>18.427600726000001</v>
      </c>
      <c r="M9" s="24">
        <v>33.727729433140624</v>
      </c>
      <c r="N9" s="24">
        <v>182.80187130779998</v>
      </c>
      <c r="O9" s="24">
        <v>32.152129305000003</v>
      </c>
      <c r="P9" s="24">
        <v>15.266772421000001</v>
      </c>
      <c r="Q9" s="24">
        <v>29.3318656904394</v>
      </c>
      <c r="R9" s="24">
        <v>34.979241504999997</v>
      </c>
      <c r="S9" s="24">
        <v>35.463816999999999</v>
      </c>
      <c r="T9" s="24">
        <v>26.03893553947</v>
      </c>
      <c r="U9" s="24">
        <v>11.149039167280002</v>
      </c>
      <c r="V9" s="24">
        <v>32.825360882459997</v>
      </c>
      <c r="W9" s="24">
        <v>46.872344470889999</v>
      </c>
      <c r="X9" s="24">
        <v>36.520040973999997</v>
      </c>
      <c r="Y9" s="24">
        <v>59.033231741999998</v>
      </c>
    </row>
    <row r="10" spans="1:26" x14ac:dyDescent="0.2">
      <c r="A10" s="30" t="s">
        <v>83</v>
      </c>
      <c r="B10" s="33">
        <v>0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</row>
    <row r="11" spans="1:26" x14ac:dyDescent="0.2">
      <c r="A11" s="30" t="s">
        <v>65</v>
      </c>
      <c r="B11" s="33">
        <v>14.352054827</v>
      </c>
      <c r="C11" s="24">
        <v>15.448068603999999</v>
      </c>
      <c r="D11" s="24">
        <v>17.903945829000001</v>
      </c>
      <c r="E11" s="24">
        <v>23.197492202999999</v>
      </c>
      <c r="F11" s="24">
        <v>26.776555604999999</v>
      </c>
      <c r="G11" s="24">
        <v>27.192564060999999</v>
      </c>
      <c r="H11" s="24">
        <v>23.839140464</v>
      </c>
      <c r="I11" s="24">
        <v>24.643564572999999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</row>
    <row r="12" spans="1:26" x14ac:dyDescent="0.2">
      <c r="A12" s="30" t="s">
        <v>64</v>
      </c>
      <c r="B12" s="33">
        <v>4.5973265750000003</v>
      </c>
      <c r="C12" s="24">
        <v>5.7954648679999998</v>
      </c>
      <c r="D12" s="24">
        <v>6.532578269</v>
      </c>
      <c r="E12" s="24">
        <v>6.8995734510000002</v>
      </c>
      <c r="F12" s="24">
        <v>9.8273281812999986</v>
      </c>
      <c r="G12" s="24">
        <v>12.369116272999999</v>
      </c>
      <c r="H12" s="24">
        <v>11.80513225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</row>
    <row r="13" spans="1:26" x14ac:dyDescent="0.2">
      <c r="A13" s="30" t="s">
        <v>84</v>
      </c>
      <c r="B13" s="33">
        <v>7.7645490910000001</v>
      </c>
      <c r="C13" s="24">
        <v>10.800678227000001</v>
      </c>
      <c r="D13" s="24">
        <v>8.2990745940000004</v>
      </c>
      <c r="E13" s="24">
        <v>1.8627011250000001</v>
      </c>
      <c r="F13" s="24">
        <v>2.92311034</v>
      </c>
      <c r="G13" s="24">
        <v>5.5229275900000001</v>
      </c>
      <c r="H13" s="24">
        <v>7.0469670029999998</v>
      </c>
      <c r="I13" s="24">
        <v>2.4875109430000002</v>
      </c>
      <c r="J13" s="24">
        <v>1.494245807</v>
      </c>
      <c r="K13" s="24">
        <v>3.3838997420000001</v>
      </c>
      <c r="L13" s="24">
        <v>3.5390315569999999</v>
      </c>
      <c r="M13" s="24">
        <v>3.6732896460000002</v>
      </c>
      <c r="N13" s="24">
        <v>32.675760445389997</v>
      </c>
      <c r="O13" s="24">
        <v>5.3915027896899996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</row>
    <row r="14" spans="1:26" x14ac:dyDescent="0.2">
      <c r="A14" s="30" t="s">
        <v>63</v>
      </c>
      <c r="B14" s="33">
        <v>0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1318.129259345</v>
      </c>
      <c r="Y14" s="25">
        <v>0</v>
      </c>
    </row>
    <row r="15" spans="1:26" x14ac:dyDescent="0.2">
      <c r="A15" s="30" t="s">
        <v>62</v>
      </c>
      <c r="B15" s="33">
        <v>81.800743581000006</v>
      </c>
      <c r="C15" s="24">
        <v>109.902225716</v>
      </c>
      <c r="D15" s="24">
        <v>70.713705062000002</v>
      </c>
      <c r="E15" s="24">
        <v>68.012701323000002</v>
      </c>
      <c r="F15" s="24">
        <v>78.646710240999994</v>
      </c>
      <c r="G15" s="24">
        <v>168.190335492</v>
      </c>
      <c r="H15" s="24">
        <v>169.45045891999999</v>
      </c>
      <c r="I15" s="24">
        <v>173.005864175</v>
      </c>
      <c r="J15" s="24">
        <v>198.72195062899999</v>
      </c>
      <c r="K15" s="24">
        <v>325.89209873900001</v>
      </c>
      <c r="L15" s="24">
        <v>256.69024271500001</v>
      </c>
      <c r="M15" s="24">
        <v>226.237378753</v>
      </c>
      <c r="N15" s="24">
        <v>354.09441378192997</v>
      </c>
      <c r="O15" s="24">
        <v>343.79349474624001</v>
      </c>
      <c r="P15" s="24">
        <v>379.33557217700002</v>
      </c>
      <c r="Q15" s="24">
        <v>450.51715147379997</v>
      </c>
      <c r="R15" s="24">
        <v>345.95715201500002</v>
      </c>
      <c r="S15" s="24">
        <v>404.76041967821999</v>
      </c>
      <c r="T15" s="24">
        <v>649.20105063268011</v>
      </c>
      <c r="U15" s="24">
        <v>702.43848729825004</v>
      </c>
      <c r="V15" s="24">
        <v>687.90061753656005</v>
      </c>
      <c r="W15" s="24">
        <v>1402.0087966679901</v>
      </c>
      <c r="X15" s="24">
        <v>7.7774803027199999</v>
      </c>
      <c r="Y15" s="24">
        <v>1172.5346424505001</v>
      </c>
    </row>
    <row r="16" spans="1:26" x14ac:dyDescent="0.2">
      <c r="A16" s="30" t="s">
        <v>61</v>
      </c>
      <c r="B16" s="33">
        <v>30.507747792</v>
      </c>
      <c r="C16" s="24">
        <v>46.437587585999999</v>
      </c>
      <c r="D16" s="24">
        <v>46.353726840999997</v>
      </c>
      <c r="E16" s="24">
        <v>45.444333729</v>
      </c>
      <c r="F16" s="24">
        <v>58.937282033000002</v>
      </c>
      <c r="G16" s="24">
        <v>66.082399276999993</v>
      </c>
      <c r="H16" s="24">
        <v>70.598223017999999</v>
      </c>
      <c r="I16" s="24">
        <v>90.182071273999995</v>
      </c>
      <c r="J16" s="24">
        <v>45.001718433999997</v>
      </c>
      <c r="K16" s="24">
        <v>65.345332751000001</v>
      </c>
      <c r="L16" s="24">
        <v>53.067793156</v>
      </c>
      <c r="M16" s="24">
        <v>71.92641487777</v>
      </c>
      <c r="N16" s="24">
        <v>112.63751255685001</v>
      </c>
      <c r="O16" s="24">
        <v>94.085142342039987</v>
      </c>
      <c r="P16" s="24">
        <v>74.981298510130003</v>
      </c>
      <c r="Q16" s="24">
        <v>43.089117543</v>
      </c>
      <c r="R16" s="24">
        <v>40.56495954503</v>
      </c>
      <c r="S16" s="24">
        <v>26.79830465969</v>
      </c>
      <c r="T16" s="24">
        <v>2.6480904770000002</v>
      </c>
      <c r="U16" s="24">
        <v>8.933491471</v>
      </c>
      <c r="V16" s="24">
        <v>5.3320526490000004</v>
      </c>
      <c r="W16" s="24">
        <v>8.8675178040000002</v>
      </c>
      <c r="X16" s="24">
        <v>27.910208535999999</v>
      </c>
      <c r="Y16" s="24">
        <v>5.4874626155000001</v>
      </c>
    </row>
    <row r="17" spans="1:25" x14ac:dyDescent="0.2">
      <c r="A17" s="30" t="s">
        <v>60</v>
      </c>
      <c r="B17" s="33">
        <v>5.6923400930000003</v>
      </c>
      <c r="C17" s="24">
        <v>7.5627893039999998</v>
      </c>
      <c r="D17" s="24">
        <v>7.9536340790000004</v>
      </c>
      <c r="E17" s="24">
        <v>8.9906064610000005</v>
      </c>
      <c r="F17" s="24">
        <v>7.6204451029999998</v>
      </c>
      <c r="G17" s="24">
        <v>10.941744578</v>
      </c>
      <c r="H17" s="24">
        <v>0</v>
      </c>
      <c r="I17" s="24">
        <v>13.91612776</v>
      </c>
      <c r="J17" s="24">
        <v>15.423930330999999</v>
      </c>
      <c r="K17" s="24">
        <v>11.897911681</v>
      </c>
      <c r="L17" s="24">
        <v>8.0060880250000004</v>
      </c>
      <c r="M17" s="24">
        <v>8.1266862450000001</v>
      </c>
      <c r="N17" s="24">
        <v>9.462010728260001</v>
      </c>
      <c r="O17" s="24">
        <v>12.47648220698</v>
      </c>
      <c r="P17" s="24">
        <v>13.28848381916</v>
      </c>
      <c r="Q17" s="24">
        <v>12.08293543511</v>
      </c>
      <c r="R17" s="24">
        <v>16.522383073</v>
      </c>
      <c r="S17" s="24">
        <v>17.123538630790001</v>
      </c>
      <c r="T17" s="24">
        <v>25.972640262349998</v>
      </c>
      <c r="U17" s="24">
        <v>30.81181929621</v>
      </c>
      <c r="V17" s="24">
        <v>29.228977433880001</v>
      </c>
      <c r="W17" s="24">
        <v>24.188216637419998</v>
      </c>
      <c r="X17" s="24">
        <v>480.70382400901002</v>
      </c>
      <c r="Y17" s="24">
        <v>27.41418804125</v>
      </c>
    </row>
    <row r="18" spans="1:25" x14ac:dyDescent="0.2">
      <c r="A18" s="30" t="s">
        <v>59</v>
      </c>
      <c r="B18" s="33">
        <v>114.998201542</v>
      </c>
      <c r="C18" s="24">
        <v>116.96831149</v>
      </c>
      <c r="D18" s="24">
        <v>138.73138900500001</v>
      </c>
      <c r="E18" s="24">
        <v>137.34793069200001</v>
      </c>
      <c r="F18" s="24">
        <v>173.96261068800001</v>
      </c>
      <c r="G18" s="24">
        <v>161.254392145</v>
      </c>
      <c r="H18" s="24">
        <v>152.43910900099999</v>
      </c>
      <c r="I18" s="24">
        <v>176.88090636000001</v>
      </c>
      <c r="J18" s="24">
        <v>189.58877158600001</v>
      </c>
      <c r="K18" s="24">
        <v>201.42844747999999</v>
      </c>
      <c r="L18" s="24">
        <v>194.53186710200001</v>
      </c>
      <c r="M18" s="24">
        <v>235.54279903572001</v>
      </c>
      <c r="N18" s="24">
        <v>264.26656117674997</v>
      </c>
      <c r="O18" s="24">
        <v>322.68466715421999</v>
      </c>
      <c r="P18" s="24">
        <v>326.14171312324999</v>
      </c>
      <c r="Q18" s="24">
        <v>329.63342793128999</v>
      </c>
      <c r="R18" s="24">
        <v>364.71479435342997</v>
      </c>
      <c r="S18" s="24">
        <v>353.04484431561997</v>
      </c>
      <c r="T18" s="24">
        <v>440.06710842417999</v>
      </c>
      <c r="U18" s="24">
        <v>445.51819102043999</v>
      </c>
      <c r="V18" s="24">
        <v>395.14343019136999</v>
      </c>
      <c r="W18" s="24">
        <v>424.85437374267997</v>
      </c>
      <c r="X18" s="24">
        <v>1847.7337187604298</v>
      </c>
      <c r="Y18" s="24">
        <v>496.75942703874</v>
      </c>
    </row>
    <row r="19" spans="1:25" x14ac:dyDescent="0.2">
      <c r="A19" s="30" t="s">
        <v>58</v>
      </c>
      <c r="B19" s="33">
        <v>66.022957714</v>
      </c>
      <c r="C19" s="24">
        <v>74.931548351000004</v>
      </c>
      <c r="D19" s="24">
        <v>71.737390241</v>
      </c>
      <c r="E19" s="24">
        <v>87.986857028000003</v>
      </c>
      <c r="F19" s="24">
        <v>79.618646401000007</v>
      </c>
      <c r="G19" s="24">
        <v>91.032220391999999</v>
      </c>
      <c r="H19" s="24">
        <v>105.355386153</v>
      </c>
      <c r="I19" s="24">
        <v>132.274788048</v>
      </c>
      <c r="J19" s="24">
        <v>113.23766936299999</v>
      </c>
      <c r="K19" s="24">
        <v>135.02076640799999</v>
      </c>
      <c r="L19" s="24">
        <v>146.516243328</v>
      </c>
      <c r="M19" s="24">
        <v>200.3213739425</v>
      </c>
      <c r="N19" s="24">
        <v>200.03114763743</v>
      </c>
      <c r="O19" s="24">
        <v>197.79971344823002</v>
      </c>
      <c r="P19" s="24">
        <v>203.43747464110999</v>
      </c>
      <c r="Q19" s="24">
        <v>208.14392503201998</v>
      </c>
      <c r="R19" s="24">
        <v>202.26842174482999</v>
      </c>
      <c r="S19" s="24">
        <v>196.77216225687999</v>
      </c>
      <c r="T19" s="24">
        <v>209.49653866639002</v>
      </c>
      <c r="U19" s="24">
        <v>201.21737653773999</v>
      </c>
      <c r="V19" s="24">
        <v>159.94050124151002</v>
      </c>
      <c r="W19" s="24">
        <v>246.43203036218</v>
      </c>
      <c r="X19" s="24">
        <v>1.903727065</v>
      </c>
      <c r="Y19" s="24">
        <v>237.86276820389</v>
      </c>
    </row>
    <row r="20" spans="1:25" x14ac:dyDescent="0.2">
      <c r="A20" s="30" t="s">
        <v>57</v>
      </c>
      <c r="B20" s="33">
        <v>1.2253757000000001E-2</v>
      </c>
      <c r="C20" s="24">
        <v>5.5169668999999998E-2</v>
      </c>
      <c r="D20" s="24">
        <v>0.08</v>
      </c>
      <c r="E20" s="24">
        <v>0</v>
      </c>
      <c r="F20" s="24">
        <v>0</v>
      </c>
      <c r="G20" s="24">
        <v>2.5290590000000002E-2</v>
      </c>
      <c r="H20" s="24">
        <v>0</v>
      </c>
      <c r="I20" s="24">
        <v>1.109966953</v>
      </c>
      <c r="J20" s="24">
        <v>1.5075732319999999</v>
      </c>
      <c r="K20" s="24">
        <v>3.3074449999999998E-2</v>
      </c>
      <c r="L20" s="24">
        <v>0.21619813199999999</v>
      </c>
      <c r="M20" s="24">
        <v>6.1710990000000002E-3</v>
      </c>
      <c r="N20" s="24">
        <v>0.105311453</v>
      </c>
      <c r="O20" s="24">
        <v>0.1085621459</v>
      </c>
      <c r="P20" s="24">
        <v>0</v>
      </c>
      <c r="Q20" s="24">
        <v>0.13539662</v>
      </c>
      <c r="R20" s="24">
        <v>0.12030914099999999</v>
      </c>
      <c r="S20" s="24">
        <v>210.41014381865</v>
      </c>
      <c r="T20" s="24">
        <v>0.67695696046000009</v>
      </c>
      <c r="U20" s="24">
        <v>4.08838507805</v>
      </c>
      <c r="V20" s="24">
        <v>1.9404930013299999</v>
      </c>
      <c r="W20" s="24">
        <v>1.3783632000000001E-2</v>
      </c>
      <c r="X20" s="24">
        <v>0</v>
      </c>
      <c r="Y20" s="24">
        <v>0.54908486999999995</v>
      </c>
    </row>
    <row r="21" spans="1:25" x14ac:dyDescent="0.2">
      <c r="A21" s="30" t="s">
        <v>56</v>
      </c>
      <c r="B21" s="33">
        <v>690.34709653000004</v>
      </c>
      <c r="C21" s="24">
        <v>533.62037330800001</v>
      </c>
      <c r="D21" s="24">
        <v>791.38439717429003</v>
      </c>
      <c r="E21" s="24">
        <v>883.89993623700002</v>
      </c>
      <c r="F21" s="24">
        <v>529.99368938099997</v>
      </c>
      <c r="G21" s="24">
        <v>336.65093587899997</v>
      </c>
      <c r="H21" s="24">
        <v>430.12823636899998</v>
      </c>
      <c r="I21" s="24">
        <v>397.92859575300002</v>
      </c>
      <c r="J21" s="24">
        <v>561.30515426299996</v>
      </c>
      <c r="K21" s="24">
        <v>568.41656426036002</v>
      </c>
      <c r="L21" s="24">
        <v>1568.7247893245301</v>
      </c>
      <c r="M21" s="24">
        <v>1112.55146683</v>
      </c>
      <c r="N21" s="24">
        <v>1600.55278172984</v>
      </c>
      <c r="O21" s="24">
        <v>847.04190298933008</v>
      </c>
      <c r="P21" s="24">
        <v>596.48073780799996</v>
      </c>
      <c r="Q21" s="24">
        <v>44.098454950559997</v>
      </c>
      <c r="R21" s="24">
        <v>5.8819440386899995</v>
      </c>
      <c r="S21" s="24">
        <v>30.453705036463401</v>
      </c>
      <c r="T21" s="24">
        <v>7.7706386378900003</v>
      </c>
      <c r="U21" s="24">
        <v>0</v>
      </c>
      <c r="V21" s="24">
        <v>0</v>
      </c>
      <c r="W21" s="24">
        <v>0</v>
      </c>
      <c r="X21" s="24">
        <v>399.74421007699999</v>
      </c>
      <c r="Y21" s="24">
        <v>0</v>
      </c>
    </row>
    <row r="22" spans="1:25" x14ac:dyDescent="0.2">
      <c r="A22" s="30" t="s">
        <v>55</v>
      </c>
      <c r="B22" s="33">
        <v>54.456151349999999</v>
      </c>
      <c r="C22" s="24">
        <v>69.835434579999998</v>
      </c>
      <c r="D22" s="24">
        <v>66.468885287999996</v>
      </c>
      <c r="E22" s="24">
        <v>74.747435854000003</v>
      </c>
      <c r="F22" s="24">
        <v>98.124140788000005</v>
      </c>
      <c r="G22" s="24">
        <v>107.006109837</v>
      </c>
      <c r="H22" s="24">
        <v>133.705752047</v>
      </c>
      <c r="I22" s="24">
        <v>163.80252932400001</v>
      </c>
      <c r="J22" s="24">
        <v>148.12885711600001</v>
      </c>
      <c r="K22" s="24">
        <v>168.776119319</v>
      </c>
      <c r="L22" s="24">
        <v>163.39953147899999</v>
      </c>
      <c r="M22" s="24">
        <v>171.79840939626001</v>
      </c>
      <c r="N22" s="24">
        <v>182.80585401335998</v>
      </c>
      <c r="O22" s="24">
        <v>204.82408572908</v>
      </c>
      <c r="P22" s="24">
        <v>218.60851675832998</v>
      </c>
      <c r="Q22" s="24">
        <v>236.68092854909997</v>
      </c>
      <c r="R22" s="24">
        <v>299.63722791415</v>
      </c>
      <c r="S22" s="24">
        <v>301.66269558846994</v>
      </c>
      <c r="T22" s="24">
        <v>317.31029033672996</v>
      </c>
      <c r="U22" s="24">
        <v>325.71932109890002</v>
      </c>
      <c r="V22" s="24">
        <v>347.63389593304998</v>
      </c>
      <c r="W22" s="24">
        <v>362.82608734540997</v>
      </c>
      <c r="X22" s="24">
        <v>0</v>
      </c>
      <c r="Y22" s="24">
        <v>455.22510235394998</v>
      </c>
    </row>
    <row r="23" spans="1:25" x14ac:dyDescent="0.2">
      <c r="A23" s="30" t="s">
        <v>54</v>
      </c>
      <c r="B23" s="33">
        <v>0.78893200799999996</v>
      </c>
      <c r="C23" s="24">
        <v>1.286165671</v>
      </c>
      <c r="D23" s="24">
        <v>1.6560176040000001</v>
      </c>
      <c r="E23" s="24">
        <v>1.9327483700000001</v>
      </c>
      <c r="F23" s="24">
        <v>0.153890113</v>
      </c>
      <c r="G23" s="24">
        <v>0</v>
      </c>
      <c r="H23" s="24">
        <v>0</v>
      </c>
      <c r="I23" s="24">
        <v>2.8865359999999999E-3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5">
        <v>2512.6240000819998</v>
      </c>
      <c r="Y23" s="25"/>
    </row>
    <row r="24" spans="1:25" x14ac:dyDescent="0.2">
      <c r="A24" s="30" t="s">
        <v>53</v>
      </c>
      <c r="B24" s="33">
        <v>1174.2661233490001</v>
      </c>
      <c r="C24" s="24">
        <v>256.74394220599999</v>
      </c>
      <c r="D24" s="24">
        <v>569.20985447800001</v>
      </c>
      <c r="E24" s="24">
        <v>1115.17861900293</v>
      </c>
      <c r="F24" s="24">
        <v>1269.01023340592</v>
      </c>
      <c r="G24" s="24">
        <v>1163.8487767209999</v>
      </c>
      <c r="H24" s="24">
        <v>1284.774425008</v>
      </c>
      <c r="I24" s="24">
        <v>1838.2655584669999</v>
      </c>
      <c r="J24" s="24">
        <v>553.82288423299997</v>
      </c>
      <c r="K24" s="24">
        <v>379.56218673500001</v>
      </c>
      <c r="L24" s="24">
        <v>874.71908898937988</v>
      </c>
      <c r="M24" s="24">
        <v>2042.8507913027699</v>
      </c>
      <c r="N24" s="24">
        <v>1755.3011068015801</v>
      </c>
      <c r="O24" s="24">
        <v>1839.2262984962599</v>
      </c>
      <c r="P24" s="24">
        <v>1211.3481239484199</v>
      </c>
      <c r="Q24" s="24">
        <v>1358.34214153628</v>
      </c>
      <c r="R24" s="24">
        <v>1453.26844487163</v>
      </c>
      <c r="S24" s="24">
        <v>904.82506759</v>
      </c>
      <c r="T24" s="24">
        <v>1610.4227724994601</v>
      </c>
      <c r="U24" s="24">
        <v>1924.95066267117</v>
      </c>
      <c r="V24" s="24">
        <v>1920.5067341378001</v>
      </c>
      <c r="W24" s="24">
        <v>2118.75902688424</v>
      </c>
      <c r="X24" s="24">
        <v>1972.6055640611798</v>
      </c>
      <c r="Y24" s="24">
        <v>2222.2119305431602</v>
      </c>
    </row>
    <row r="25" spans="1:25" x14ac:dyDescent="0.2">
      <c r="A25" s="30" t="s">
        <v>52</v>
      </c>
      <c r="B25" s="33">
        <v>188.08738784400001</v>
      </c>
      <c r="C25" s="24">
        <v>242.50830592099999</v>
      </c>
      <c r="D25" s="24">
        <v>283.91621953100002</v>
      </c>
      <c r="E25" s="24">
        <v>407.14454919747999</v>
      </c>
      <c r="F25" s="24">
        <v>409.88351951200002</v>
      </c>
      <c r="G25" s="24">
        <v>374.242537621</v>
      </c>
      <c r="H25" s="24">
        <v>263.582745854</v>
      </c>
      <c r="I25" s="24">
        <v>294.599815885</v>
      </c>
      <c r="J25" s="24">
        <v>324.76625779</v>
      </c>
      <c r="K25" s="24">
        <v>357.39108089000001</v>
      </c>
      <c r="L25" s="24">
        <v>361.61306730699999</v>
      </c>
      <c r="M25" s="24">
        <v>786.25205213293009</v>
      </c>
      <c r="N25" s="24">
        <v>451.05599081605999</v>
      </c>
      <c r="O25" s="24">
        <v>1492.2262464963701</v>
      </c>
      <c r="P25" s="24">
        <v>1061.61557352</v>
      </c>
      <c r="Q25" s="24">
        <v>929.66908437286997</v>
      </c>
      <c r="R25" s="24">
        <v>905.15339067230002</v>
      </c>
      <c r="S25" s="24">
        <v>888.80268000681997</v>
      </c>
      <c r="T25" s="24">
        <v>1443.29705582159</v>
      </c>
      <c r="U25" s="24">
        <v>1439.0001922819999</v>
      </c>
      <c r="V25" s="24">
        <v>980.92014944001005</v>
      </c>
      <c r="W25" s="24">
        <v>2429.9016652708597</v>
      </c>
      <c r="X25" s="24">
        <v>0</v>
      </c>
      <c r="Y25" s="24">
        <v>2527.9581844003901</v>
      </c>
    </row>
    <row r="26" spans="1:25" x14ac:dyDescent="0.2">
      <c r="A26" s="30" t="s">
        <v>51</v>
      </c>
      <c r="B26" s="33">
        <v>5.1285539160000004</v>
      </c>
      <c r="C26" s="24">
        <v>4.9975033189999998</v>
      </c>
      <c r="D26" s="24">
        <v>4.6752148059999996</v>
      </c>
      <c r="E26" s="24">
        <v>2.1220511910000002</v>
      </c>
      <c r="F26" s="24">
        <v>6.0083408780000003</v>
      </c>
      <c r="G26" s="24">
        <v>6.7195397830000001</v>
      </c>
      <c r="H26" s="24">
        <v>7.520828818</v>
      </c>
      <c r="I26" s="24">
        <v>6.6926962039999998</v>
      </c>
      <c r="J26" s="24">
        <v>7.4440291900000002</v>
      </c>
      <c r="K26" s="24">
        <v>8.6726580640000002</v>
      </c>
      <c r="L26" s="24">
        <v>15.80556601</v>
      </c>
      <c r="M26" s="24">
        <v>16.581145710770002</v>
      </c>
      <c r="N26" s="24">
        <v>23.410643866119997</v>
      </c>
      <c r="O26" s="24">
        <v>16.372656290569999</v>
      </c>
      <c r="P26" s="24">
        <v>19.989484067029998</v>
      </c>
      <c r="Q26" s="24">
        <v>26.80372247575</v>
      </c>
      <c r="R26" s="24">
        <v>30.53036417161</v>
      </c>
      <c r="S26" s="24">
        <v>29.805771108110001</v>
      </c>
      <c r="T26" s="24">
        <v>29.384935733999999</v>
      </c>
      <c r="U26" s="24">
        <v>29.501468092500001</v>
      </c>
      <c r="V26" s="24">
        <v>0</v>
      </c>
      <c r="W26" s="24">
        <v>0</v>
      </c>
      <c r="X26" s="24">
        <v>31.15400904505</v>
      </c>
      <c r="Y26" s="24">
        <v>0</v>
      </c>
    </row>
    <row r="27" spans="1:25" x14ac:dyDescent="0.2">
      <c r="A27" s="30" t="s">
        <v>50</v>
      </c>
      <c r="B27" s="33">
        <v>0</v>
      </c>
      <c r="C27" s="24">
        <v>0</v>
      </c>
      <c r="D27" s="24">
        <v>8.0984770499999996</v>
      </c>
      <c r="E27" s="24">
        <v>0</v>
      </c>
      <c r="F27" s="24">
        <v>0</v>
      </c>
      <c r="G27" s="24">
        <v>5.522367311</v>
      </c>
      <c r="H27" s="24">
        <v>3.5038147089999998</v>
      </c>
      <c r="I27" s="24">
        <v>4.4302031169999996</v>
      </c>
      <c r="J27" s="24">
        <v>16.904244743</v>
      </c>
      <c r="K27" s="24">
        <v>15.150500115</v>
      </c>
      <c r="L27" s="24">
        <v>13.796885944</v>
      </c>
      <c r="M27" s="24">
        <v>12.657913118069999</v>
      </c>
      <c r="N27" s="24">
        <v>16.26149704478</v>
      </c>
      <c r="O27" s="24">
        <v>17.360857450699999</v>
      </c>
      <c r="P27" s="24">
        <v>22.358298248080001</v>
      </c>
      <c r="Q27" s="24">
        <v>17.542276148779997</v>
      </c>
      <c r="R27" s="24">
        <v>14.000820931700002</v>
      </c>
      <c r="S27" s="24">
        <v>19.926598362470003</v>
      </c>
      <c r="T27" s="24">
        <v>17.83848810552</v>
      </c>
      <c r="U27" s="24">
        <v>13.20734886686</v>
      </c>
      <c r="V27" s="24">
        <v>38.34732318516</v>
      </c>
      <c r="W27" s="24">
        <v>29.745714013099999</v>
      </c>
      <c r="X27" s="24">
        <v>23.873653936</v>
      </c>
      <c r="Y27" s="24">
        <v>36.956489240629999</v>
      </c>
    </row>
    <row r="28" spans="1:25" x14ac:dyDescent="0.2">
      <c r="A28" s="30" t="s">
        <v>49</v>
      </c>
      <c r="B28" s="33">
        <v>4.761954512</v>
      </c>
      <c r="C28" s="24">
        <v>2.851382074</v>
      </c>
      <c r="D28" s="24">
        <v>6.9794633350000002</v>
      </c>
      <c r="E28" s="24">
        <v>2.9255396760000001</v>
      </c>
      <c r="F28" s="24">
        <v>3.376734243</v>
      </c>
      <c r="G28" s="24">
        <v>7.688181793</v>
      </c>
      <c r="H28" s="24">
        <v>13.8550623</v>
      </c>
      <c r="I28" s="24">
        <v>10.350744335</v>
      </c>
      <c r="J28" s="24">
        <v>9.8236193069999995</v>
      </c>
      <c r="K28" s="24">
        <v>10.712954033000001</v>
      </c>
      <c r="L28" s="24">
        <v>11.269456422999999</v>
      </c>
      <c r="M28" s="24">
        <v>11.526795153</v>
      </c>
      <c r="N28" s="24">
        <v>11.33236364901</v>
      </c>
      <c r="O28" s="24">
        <v>12.405024413649999</v>
      </c>
      <c r="P28" s="24">
        <v>10.889469593999999</v>
      </c>
      <c r="Q28" s="24">
        <v>13.118818515999999</v>
      </c>
      <c r="R28" s="24">
        <v>14.002759519</v>
      </c>
      <c r="S28" s="24">
        <v>14.864558102</v>
      </c>
      <c r="T28" s="24">
        <v>16.51895206539</v>
      </c>
      <c r="U28" s="24">
        <v>18.307242648839999</v>
      </c>
      <c r="V28" s="24">
        <v>21.802504354369997</v>
      </c>
      <c r="W28" s="24">
        <v>23.140892045759998</v>
      </c>
      <c r="X28" s="24">
        <v>0</v>
      </c>
      <c r="Y28" s="24">
        <v>27.97871531765</v>
      </c>
    </row>
    <row r="29" spans="1:25" x14ac:dyDescent="0.2">
      <c r="A29" s="30" t="s">
        <v>85</v>
      </c>
      <c r="B29" s="33">
        <v>0</v>
      </c>
      <c r="C29" s="24">
        <v>0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4.84247394E-2</v>
      </c>
      <c r="Y29" s="24">
        <v>0</v>
      </c>
    </row>
    <row r="30" spans="1:25" x14ac:dyDescent="0.2">
      <c r="A30" s="30" t="s">
        <v>48</v>
      </c>
      <c r="B30" s="33">
        <v>7.9950575300000004</v>
      </c>
      <c r="C30" s="24">
        <v>8.8028738270000009</v>
      </c>
      <c r="D30" s="24">
        <v>8.0924725570000007</v>
      </c>
      <c r="E30" s="24">
        <v>8.8978529290000008</v>
      </c>
      <c r="F30" s="24">
        <v>9.3076487869999998</v>
      </c>
      <c r="G30" s="24">
        <v>11.787472504</v>
      </c>
      <c r="H30" s="24">
        <v>8.3640427689999992</v>
      </c>
      <c r="I30" s="24">
        <v>9.9249632309999996</v>
      </c>
      <c r="J30" s="24">
        <v>11.196659931999999</v>
      </c>
      <c r="K30" s="24">
        <v>19.53920454</v>
      </c>
      <c r="L30" s="24">
        <v>12.607461860000001</v>
      </c>
      <c r="M30" s="24">
        <v>0</v>
      </c>
      <c r="N30" s="24">
        <v>17.28135751352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</row>
    <row r="31" spans="1:25" x14ac:dyDescent="0.2">
      <c r="A31" s="30" t="s">
        <v>47</v>
      </c>
      <c r="B31" s="33">
        <v>1.7367898390000001</v>
      </c>
      <c r="C31" s="24">
        <v>1.6597063519999999</v>
      </c>
      <c r="D31" s="24">
        <v>2.195407608</v>
      </c>
      <c r="E31" s="24">
        <v>2.9364893560000001</v>
      </c>
      <c r="F31" s="24">
        <v>3.5186186369999999</v>
      </c>
      <c r="G31" s="24">
        <v>4.5809448110000002</v>
      </c>
      <c r="H31" s="24">
        <v>5.5356252289999999</v>
      </c>
      <c r="I31" s="24">
        <v>7.1825976259999997</v>
      </c>
      <c r="J31" s="24">
        <v>5.146502023</v>
      </c>
      <c r="K31" s="24">
        <v>2.5407861E-2</v>
      </c>
      <c r="L31" s="24">
        <v>0.33508649499999998</v>
      </c>
      <c r="M31" s="24">
        <v>0.54425883865000002</v>
      </c>
      <c r="N31" s="24">
        <v>0.59123946569000008</v>
      </c>
      <c r="O31" s="24">
        <v>0.85788860623000007</v>
      </c>
      <c r="P31" s="24">
        <v>0.76360942295000001</v>
      </c>
      <c r="Q31" s="24">
        <v>0.87898894468</v>
      </c>
      <c r="R31" s="24">
        <v>0.77603335975999999</v>
      </c>
      <c r="S31" s="24">
        <v>0.62293694349999995</v>
      </c>
      <c r="T31" s="24">
        <v>0.30078790091000002</v>
      </c>
      <c r="U31" s="24">
        <v>8.7525500859999994E-2</v>
      </c>
      <c r="V31" s="24">
        <v>2.7142740149999997E-2</v>
      </c>
      <c r="W31" s="24">
        <v>1.9919145379999999E-2</v>
      </c>
      <c r="X31" s="24">
        <v>1149.8716207990001</v>
      </c>
      <c r="Y31" s="24">
        <v>0.53758736844999999</v>
      </c>
    </row>
    <row r="32" spans="1:25" x14ac:dyDescent="0.2">
      <c r="A32" s="30" t="s">
        <v>46</v>
      </c>
      <c r="B32" s="33">
        <v>0</v>
      </c>
      <c r="C32" s="24">
        <v>0</v>
      </c>
      <c r="D32" s="24">
        <v>11.301396001000001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1167.1497509860701</v>
      </c>
      <c r="Y32" s="24"/>
    </row>
    <row r="33" spans="1:25" x14ac:dyDescent="0.2">
      <c r="A33" s="30" t="s">
        <v>45</v>
      </c>
      <c r="B33" s="33">
        <v>136.79820666800001</v>
      </c>
      <c r="C33" s="24">
        <v>170.02830101000001</v>
      </c>
      <c r="D33" s="24">
        <v>175.35549911800001</v>
      </c>
      <c r="E33" s="24">
        <v>197.16089318900001</v>
      </c>
      <c r="F33" s="24">
        <v>236.96890309400001</v>
      </c>
      <c r="G33" s="24">
        <v>255.95424916299999</v>
      </c>
      <c r="H33" s="24">
        <v>297.973123692</v>
      </c>
      <c r="I33" s="24">
        <v>333.85940553900002</v>
      </c>
      <c r="J33" s="24">
        <v>387.99705503299998</v>
      </c>
      <c r="K33" s="24">
        <v>441.41269341999998</v>
      </c>
      <c r="L33" s="24">
        <v>472.87832358700001</v>
      </c>
      <c r="M33" s="24">
        <v>477.42924522551999</v>
      </c>
      <c r="N33" s="24">
        <v>522.98136902878002</v>
      </c>
      <c r="O33" s="24">
        <v>557.75476197934995</v>
      </c>
      <c r="P33" s="24">
        <v>593.09227501121995</v>
      </c>
      <c r="Q33" s="24">
        <v>642.33468223811997</v>
      </c>
      <c r="R33" s="24">
        <v>718.13541968394998</v>
      </c>
      <c r="S33" s="24">
        <v>779.49757753764004</v>
      </c>
      <c r="T33" s="24">
        <v>884.03415635328008</v>
      </c>
      <c r="U33" s="24">
        <v>908.29912399724003</v>
      </c>
      <c r="V33" s="24">
        <v>992.80791457456007</v>
      </c>
      <c r="W33" s="24">
        <v>1027.8668910162601</v>
      </c>
      <c r="X33" s="24">
        <v>92.561144127000006</v>
      </c>
      <c r="Y33" s="24">
        <v>1326.5197774488099</v>
      </c>
    </row>
    <row r="34" spans="1:25" x14ac:dyDescent="0.2">
      <c r="A34" s="30" t="s">
        <v>44</v>
      </c>
      <c r="B34" s="33">
        <v>131.69138501099999</v>
      </c>
      <c r="C34" s="24">
        <v>173.623335008</v>
      </c>
      <c r="D34" s="24">
        <v>165.87763004999999</v>
      </c>
      <c r="E34" s="24">
        <v>181.96733826600001</v>
      </c>
      <c r="F34" s="24">
        <v>271.13094425700001</v>
      </c>
      <c r="G34" s="24">
        <v>259.39853426299999</v>
      </c>
      <c r="H34" s="24">
        <v>306.09472118500003</v>
      </c>
      <c r="I34" s="24">
        <v>371.70642696200002</v>
      </c>
      <c r="J34" s="24">
        <v>401.08342391100001</v>
      </c>
      <c r="K34" s="24">
        <v>429.790527725</v>
      </c>
      <c r="L34" s="24">
        <v>472.25711869700001</v>
      </c>
      <c r="M34" s="24">
        <v>477.08867444971003</v>
      </c>
      <c r="N34" s="24">
        <v>581.81177652975998</v>
      </c>
      <c r="O34" s="24">
        <v>604.16739304628004</v>
      </c>
      <c r="P34" s="24">
        <v>645.71283592659995</v>
      </c>
      <c r="Q34" s="24">
        <v>660.12331891031999</v>
      </c>
      <c r="R34" s="24">
        <v>738.82972455631011</v>
      </c>
      <c r="S34" s="24">
        <v>849.26884519293003</v>
      </c>
      <c r="T34" s="24">
        <v>878.77388033489001</v>
      </c>
      <c r="U34" s="24">
        <v>957.70179246005</v>
      </c>
      <c r="V34" s="24">
        <v>1016.0269665510699</v>
      </c>
      <c r="W34" s="24">
        <v>1060.93744845638</v>
      </c>
      <c r="X34" s="24">
        <v>27.082320641159999</v>
      </c>
      <c r="Y34" s="24">
        <v>1354.3270403327899</v>
      </c>
    </row>
    <row r="35" spans="1:25" x14ac:dyDescent="0.2">
      <c r="A35" s="30" t="s">
        <v>43</v>
      </c>
      <c r="B35" s="33">
        <v>0</v>
      </c>
      <c r="C35" s="24">
        <v>13.896434401</v>
      </c>
      <c r="D35" s="24">
        <v>15.595999599000001</v>
      </c>
      <c r="E35" s="24">
        <v>17.020032898</v>
      </c>
      <c r="F35" s="24">
        <v>25.215871139000001</v>
      </c>
      <c r="G35" s="24">
        <v>26.063864299999999</v>
      </c>
      <c r="H35" s="24">
        <v>29.728969675999998</v>
      </c>
      <c r="I35" s="24">
        <v>34.473019237000003</v>
      </c>
      <c r="J35" s="24">
        <v>38.981600726000003</v>
      </c>
      <c r="K35" s="24">
        <v>26.675043207000002</v>
      </c>
      <c r="L35" s="24">
        <v>37.709328532999997</v>
      </c>
      <c r="M35" s="24">
        <v>27.655553378150003</v>
      </c>
      <c r="N35" s="24">
        <v>42.529943797359998</v>
      </c>
      <c r="O35" s="24">
        <v>41.759066529430001</v>
      </c>
      <c r="P35" s="24">
        <v>34.549800537080003</v>
      </c>
      <c r="Q35" s="24">
        <v>56.69225057701</v>
      </c>
      <c r="R35" s="24">
        <v>56.595522580249998</v>
      </c>
      <c r="S35" s="24">
        <v>59.122521773290003</v>
      </c>
      <c r="T35" s="24">
        <v>49.652338305960001</v>
      </c>
      <c r="U35" s="24">
        <v>63.581480765329999</v>
      </c>
      <c r="V35" s="24">
        <v>64.784660889630004</v>
      </c>
      <c r="W35" s="24">
        <v>72.734006909910008</v>
      </c>
      <c r="X35" s="24">
        <v>27.00936442615</v>
      </c>
      <c r="Y35" s="24">
        <v>98.010412827639996</v>
      </c>
    </row>
    <row r="36" spans="1:25" x14ac:dyDescent="0.2">
      <c r="A36" s="30" t="s">
        <v>42</v>
      </c>
      <c r="B36" s="33">
        <v>0</v>
      </c>
      <c r="C36" s="24">
        <v>0</v>
      </c>
      <c r="D36" s="24">
        <v>15.963742112299999</v>
      </c>
      <c r="E36" s="24">
        <v>-1.477950986</v>
      </c>
      <c r="F36" s="24">
        <v>-10.299375747999999</v>
      </c>
      <c r="G36" s="24">
        <v>0</v>
      </c>
      <c r="H36" s="24">
        <v>0</v>
      </c>
      <c r="I36" s="24">
        <v>18.217701269999999</v>
      </c>
      <c r="J36" s="24">
        <v>12.622254270999999</v>
      </c>
      <c r="K36" s="24">
        <v>20.416538078129996</v>
      </c>
      <c r="L36" s="24">
        <v>20.086210053999999</v>
      </c>
      <c r="M36" s="24">
        <v>21.26105402304</v>
      </c>
      <c r="N36" s="24">
        <v>22.241057588099999</v>
      </c>
      <c r="O36" s="24">
        <v>21.62323631628</v>
      </c>
      <c r="P36" s="24">
        <v>0</v>
      </c>
      <c r="Q36" s="24">
        <v>17.773584807820001</v>
      </c>
      <c r="R36" s="24">
        <v>18.905715907669997</v>
      </c>
      <c r="S36" s="24">
        <v>25.26752044653</v>
      </c>
      <c r="T36" s="24">
        <v>25.539426628490002</v>
      </c>
      <c r="U36" s="24">
        <v>25.627700616310001</v>
      </c>
      <c r="V36" s="24">
        <v>27.269354889340001</v>
      </c>
      <c r="W36" s="24">
        <v>26.201743897490001</v>
      </c>
      <c r="X36" s="24">
        <v>550.99229133020992</v>
      </c>
      <c r="Y36" s="24">
        <v>4.2351937590400004</v>
      </c>
    </row>
    <row r="37" spans="1:25" ht="13.5" x14ac:dyDescent="0.2">
      <c r="A37" s="30" t="s">
        <v>41</v>
      </c>
      <c r="B37" s="33">
        <v>6.9876809709999996</v>
      </c>
      <c r="C37" s="24">
        <v>25.460367198</v>
      </c>
      <c r="D37" s="24">
        <v>75.725664683999995</v>
      </c>
      <c r="E37" s="24">
        <v>90.413242772000004</v>
      </c>
      <c r="F37" s="24">
        <v>114.985025893</v>
      </c>
      <c r="G37" s="24">
        <v>122.286181685</v>
      </c>
      <c r="H37" s="24">
        <v>166.60757080100001</v>
      </c>
      <c r="I37" s="24">
        <v>203.657051172</v>
      </c>
      <c r="J37" s="24">
        <v>567.80026602500004</v>
      </c>
      <c r="K37" s="24">
        <v>73.441128328000005</v>
      </c>
      <c r="L37" s="24">
        <v>149.325801971</v>
      </c>
      <c r="M37" s="24">
        <v>144.37275002199999</v>
      </c>
      <c r="N37" s="24">
        <v>150.42343819236999</v>
      </c>
      <c r="O37" s="24">
        <v>105.1003356975</v>
      </c>
      <c r="P37" s="24">
        <v>67.345817553130004</v>
      </c>
      <c r="Q37" s="24">
        <v>24.00975445916</v>
      </c>
      <c r="R37" s="24">
        <v>28.967214069179999</v>
      </c>
      <c r="S37" s="24">
        <v>146.64860005726001</v>
      </c>
      <c r="T37" s="24">
        <v>16.20798861938</v>
      </c>
      <c r="U37" s="24">
        <v>14.89263521602</v>
      </c>
      <c r="V37" s="24">
        <v>9.3881135869900003</v>
      </c>
      <c r="W37" s="24">
        <v>6.5497815529299999</v>
      </c>
      <c r="X37" s="24">
        <v>30.150737771999999</v>
      </c>
      <c r="Y37" s="26">
        <v>26.12903782319</v>
      </c>
    </row>
    <row r="38" spans="1:25" ht="13.5" x14ac:dyDescent="0.2">
      <c r="A38" s="30" t="s">
        <v>40</v>
      </c>
      <c r="B38" s="33">
        <v>23.726302814</v>
      </c>
      <c r="C38" s="24">
        <v>28.326179229000001</v>
      </c>
      <c r="D38" s="24">
        <v>26.484155926</v>
      </c>
      <c r="E38" s="24">
        <v>27.971512343000001</v>
      </c>
      <c r="F38" s="24">
        <v>73.589626585000005</v>
      </c>
      <c r="G38" s="24">
        <v>35.577188315000001</v>
      </c>
      <c r="H38" s="24">
        <v>3.7259393000000002E-2</v>
      </c>
      <c r="I38" s="24">
        <v>95.700310543000001</v>
      </c>
      <c r="J38" s="24">
        <v>91.105803030000004</v>
      </c>
      <c r="K38" s="24">
        <v>126.069719023</v>
      </c>
      <c r="L38" s="24">
        <v>149.11119896299999</v>
      </c>
      <c r="M38" s="24">
        <v>64.149922469000003</v>
      </c>
      <c r="N38" s="24">
        <v>230.03284133999</v>
      </c>
      <c r="O38" s="24">
        <v>230.71715704476998</v>
      </c>
      <c r="P38" s="24">
        <v>262.75106773427001</v>
      </c>
      <c r="Q38" s="24">
        <v>274.10934890592</v>
      </c>
      <c r="R38" s="24">
        <v>267.03262712010996</v>
      </c>
      <c r="S38" s="24">
        <v>295.20116978954997</v>
      </c>
      <c r="T38" s="24">
        <v>259.86734267040998</v>
      </c>
      <c r="U38" s="24">
        <v>256.67469289757997</v>
      </c>
      <c r="V38" s="24">
        <v>223.75717270338001</v>
      </c>
      <c r="W38" s="24">
        <v>356.24517273946998</v>
      </c>
      <c r="X38" s="24">
        <v>43.939278288360001</v>
      </c>
      <c r="Y38" s="26">
        <v>1374.1172239586199</v>
      </c>
    </row>
    <row r="39" spans="1:25" ht="13.5" x14ac:dyDescent="0.2">
      <c r="A39" s="30" t="s">
        <v>39</v>
      </c>
      <c r="B39" s="33">
        <v>0</v>
      </c>
      <c r="C39" s="24">
        <v>0</v>
      </c>
      <c r="D39" s="24">
        <v>8.7997430000000005E-3</v>
      </c>
      <c r="E39" s="24">
        <v>74.921645556000001</v>
      </c>
      <c r="F39" s="24">
        <v>31.088827900999998</v>
      </c>
      <c r="G39" s="24">
        <v>13.328797740000001</v>
      </c>
      <c r="H39" s="24">
        <v>13.140341096</v>
      </c>
      <c r="I39" s="24">
        <v>14.59566102</v>
      </c>
      <c r="J39" s="24">
        <v>14.175751173</v>
      </c>
      <c r="K39" s="24">
        <v>14.111576936000001</v>
      </c>
      <c r="L39" s="24">
        <v>14.791983047</v>
      </c>
      <c r="M39" s="24">
        <v>15.80029562915</v>
      </c>
      <c r="N39" s="24">
        <v>15.44803499889</v>
      </c>
      <c r="O39" s="24">
        <v>15.349448745829999</v>
      </c>
      <c r="P39" s="24">
        <v>16.059402426089999</v>
      </c>
      <c r="Q39" s="24">
        <v>17.996252761259999</v>
      </c>
      <c r="R39" s="24">
        <v>21.6903813588</v>
      </c>
      <c r="S39" s="24">
        <v>22.939907793500002</v>
      </c>
      <c r="T39" s="24">
        <v>21.93790350079</v>
      </c>
      <c r="U39" s="24">
        <v>21.848033924900001</v>
      </c>
      <c r="V39" s="24">
        <v>19.785663406650002</v>
      </c>
      <c r="W39" s="24">
        <v>26.497871762599999</v>
      </c>
      <c r="X39" s="24">
        <v>19.515433863999998</v>
      </c>
      <c r="Y39" s="26">
        <v>32.217295372350002</v>
      </c>
    </row>
    <row r="40" spans="1:25" ht="13.5" x14ac:dyDescent="0.2">
      <c r="A40" s="30" t="s">
        <v>86</v>
      </c>
      <c r="B40" s="33">
        <v>0</v>
      </c>
      <c r="C40" s="24">
        <v>0</v>
      </c>
      <c r="D40" s="24">
        <v>6.2645</v>
      </c>
      <c r="E40" s="24">
        <v>0</v>
      </c>
      <c r="F40" s="24">
        <v>0</v>
      </c>
      <c r="G40" s="24">
        <v>0</v>
      </c>
      <c r="H40" s="24">
        <v>0</v>
      </c>
      <c r="I40" s="24">
        <v>10.301259936999999</v>
      </c>
      <c r="J40" s="24">
        <v>11.344819963999999</v>
      </c>
      <c r="K40" s="24">
        <v>9.2228835870000001</v>
      </c>
      <c r="L40" s="24">
        <v>12.843223564000001</v>
      </c>
      <c r="M40" s="24">
        <v>13.505824561680001</v>
      </c>
      <c r="N40" s="24">
        <v>13.4915015456</v>
      </c>
      <c r="O40" s="24">
        <v>7.2688897784300002</v>
      </c>
      <c r="P40" s="24">
        <v>5.2995789235400004</v>
      </c>
      <c r="Q40" s="24">
        <v>36.187506770230002</v>
      </c>
      <c r="R40" s="24">
        <v>37.28069541699</v>
      </c>
      <c r="S40" s="24">
        <v>17.730889205919997</v>
      </c>
      <c r="T40" s="24">
        <v>42.417567175519999</v>
      </c>
      <c r="U40" s="24">
        <v>42.633654595089993</v>
      </c>
      <c r="V40" s="24">
        <v>41.488371619629994</v>
      </c>
      <c r="W40" s="24">
        <v>42.718839503609999</v>
      </c>
      <c r="X40" s="24">
        <v>300.069592005</v>
      </c>
      <c r="Y40" s="26">
        <v>6.2652970253299998</v>
      </c>
    </row>
    <row r="41" spans="1:25" ht="13.5" x14ac:dyDescent="0.2">
      <c r="A41" s="30" t="s">
        <v>38</v>
      </c>
      <c r="B41" s="33">
        <v>0</v>
      </c>
      <c r="C41" s="24">
        <v>13.428016556999999</v>
      </c>
      <c r="D41" s="24">
        <v>13.838857966000001</v>
      </c>
      <c r="E41" s="24">
        <v>20.948247292000001</v>
      </c>
      <c r="F41" s="24">
        <v>23.061014310000001</v>
      </c>
      <c r="G41" s="24">
        <v>12.624180315</v>
      </c>
      <c r="H41" s="24">
        <v>12.024758673999999</v>
      </c>
      <c r="I41" s="24">
        <v>13.907063888</v>
      </c>
      <c r="J41" s="24">
        <v>13.189089666999999</v>
      </c>
      <c r="K41" s="24">
        <v>14.313052625999999</v>
      </c>
      <c r="L41" s="24">
        <v>17.250357916999999</v>
      </c>
      <c r="M41" s="24">
        <v>16.948924773000002</v>
      </c>
      <c r="N41" s="24">
        <v>14.697061583</v>
      </c>
      <c r="O41" s="24">
        <v>14.204736065000001</v>
      </c>
      <c r="P41" s="24">
        <v>14.864049429</v>
      </c>
      <c r="Q41" s="24">
        <v>15.387586486040002</v>
      </c>
      <c r="R41" s="24">
        <v>21.747610397999999</v>
      </c>
      <c r="S41" s="24">
        <v>19.455557951700001</v>
      </c>
      <c r="T41" s="24">
        <v>17.26837993689</v>
      </c>
      <c r="U41" s="24">
        <v>16.766147893860001</v>
      </c>
      <c r="V41" s="24">
        <v>15.524757705000001</v>
      </c>
      <c r="W41" s="24">
        <v>18.03882769993</v>
      </c>
      <c r="X41" s="24">
        <v>365.66960614807999</v>
      </c>
      <c r="Y41" s="26">
        <v>21.828815045239999</v>
      </c>
    </row>
    <row r="42" spans="1:25" ht="13.5" x14ac:dyDescent="0.2">
      <c r="A42" s="30" t="s">
        <v>37</v>
      </c>
      <c r="B42" s="33">
        <v>0</v>
      </c>
      <c r="C42" s="24">
        <v>0</v>
      </c>
      <c r="D42" s="24">
        <v>59.301896704000001</v>
      </c>
      <c r="E42" s="24">
        <v>0</v>
      </c>
      <c r="F42" s="24">
        <v>37.471672861000002</v>
      </c>
      <c r="G42" s="24">
        <v>122.830374627</v>
      </c>
      <c r="H42" s="24">
        <v>160.78321759100001</v>
      </c>
      <c r="I42" s="24">
        <v>194.492530577</v>
      </c>
      <c r="J42" s="24">
        <v>224.06786515900001</v>
      </c>
      <c r="K42" s="24">
        <v>240.37903113499999</v>
      </c>
      <c r="L42" s="24">
        <v>230.60207881700001</v>
      </c>
      <c r="M42" s="24">
        <v>294.45599424900001</v>
      </c>
      <c r="N42" s="24">
        <v>285.61020455200003</v>
      </c>
      <c r="O42" s="24">
        <v>339.21447338303005</v>
      </c>
      <c r="P42" s="24">
        <v>289.86244123300003</v>
      </c>
      <c r="Q42" s="24">
        <v>328.00804366</v>
      </c>
      <c r="R42" s="24">
        <v>298.07778577400001</v>
      </c>
      <c r="S42" s="24">
        <v>273.18311499999999</v>
      </c>
      <c r="T42" s="24">
        <v>289.92668099999997</v>
      </c>
      <c r="U42" s="24">
        <v>299.67534499999999</v>
      </c>
      <c r="V42" s="24">
        <v>124.261600055</v>
      </c>
      <c r="W42" s="24">
        <v>2.6193999999999999E-2</v>
      </c>
      <c r="X42" s="24">
        <v>0</v>
      </c>
      <c r="Y42" s="26">
        <v>375.53813580000002</v>
      </c>
    </row>
    <row r="43" spans="1:25" x14ac:dyDescent="0.2">
      <c r="A43" s="30" t="s">
        <v>36</v>
      </c>
      <c r="B43" s="33">
        <v>0</v>
      </c>
      <c r="C43" s="24">
        <v>0</v>
      </c>
      <c r="D43" s="24">
        <v>0</v>
      </c>
      <c r="E43" s="24">
        <v>0</v>
      </c>
      <c r="F43" s="24">
        <v>0</v>
      </c>
      <c r="G43" s="24">
        <v>2.3001824929999999</v>
      </c>
      <c r="H43" s="24">
        <v>0.30890021400000001</v>
      </c>
      <c r="I43" s="24">
        <v>0.93176834399999997</v>
      </c>
      <c r="J43" s="24">
        <v>7.1560567300000004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82.958210703999995</v>
      </c>
      <c r="Y43" s="24">
        <v>0</v>
      </c>
    </row>
    <row r="44" spans="1:25" x14ac:dyDescent="0.2">
      <c r="A44" s="30" t="s">
        <v>35</v>
      </c>
      <c r="B44" s="33">
        <v>1.0361776810000001</v>
      </c>
      <c r="C44" s="24">
        <v>13.269420569999999</v>
      </c>
      <c r="D44" s="24">
        <v>1.357990075</v>
      </c>
      <c r="E44" s="24">
        <v>2.0295548060000002</v>
      </c>
      <c r="F44" s="24">
        <v>3.023485848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0.86796818339999993</v>
      </c>
      <c r="Y44" s="24">
        <v>0</v>
      </c>
    </row>
    <row r="45" spans="1:25" x14ac:dyDescent="0.2">
      <c r="A45" s="30" t="s">
        <v>34</v>
      </c>
      <c r="B45" s="33">
        <v>0</v>
      </c>
      <c r="C45" s="24">
        <v>0</v>
      </c>
      <c r="D45" s="24">
        <v>6.1826849629999998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23.437442034</v>
      </c>
      <c r="L45" s="24">
        <v>19.844659722999999</v>
      </c>
      <c r="M45" s="24">
        <v>5.3083517950000001</v>
      </c>
      <c r="N45" s="24">
        <v>9.3406444868299996</v>
      </c>
      <c r="O45" s="24">
        <v>13.673376715250001</v>
      </c>
      <c r="P45" s="24">
        <v>158.83364231120001</v>
      </c>
      <c r="Q45" s="24">
        <v>197.33648238716</v>
      </c>
      <c r="R45" s="24">
        <v>93.95524494432</v>
      </c>
      <c r="S45" s="24">
        <v>-9.9486410762999995</v>
      </c>
      <c r="T45" s="24">
        <v>79.715191976119996</v>
      </c>
      <c r="U45" s="24">
        <v>33.895813359310004</v>
      </c>
      <c r="V45" s="24">
        <v>7.4147406712399997</v>
      </c>
      <c r="W45" s="24">
        <v>363.88716223048999</v>
      </c>
      <c r="X45" s="24">
        <v>152.52895638049</v>
      </c>
      <c r="Y45" s="24">
        <v>310.56219285554999</v>
      </c>
    </row>
    <row r="46" spans="1:25" x14ac:dyDescent="0.2">
      <c r="A46" s="30" t="s">
        <v>33</v>
      </c>
      <c r="B46" s="33">
        <v>0</v>
      </c>
      <c r="C46" s="24">
        <v>0</v>
      </c>
      <c r="D46" s="24">
        <v>7</v>
      </c>
      <c r="E46" s="24">
        <v>0</v>
      </c>
      <c r="F46" s="24">
        <v>0</v>
      </c>
      <c r="G46" s="24">
        <v>20.402345500999999</v>
      </c>
      <c r="H46" s="24">
        <v>29.192063987000001</v>
      </c>
      <c r="I46" s="24">
        <v>32.039819903000001</v>
      </c>
      <c r="J46" s="24">
        <v>24.570196401</v>
      </c>
      <c r="K46" s="24">
        <v>33.965217609</v>
      </c>
      <c r="L46" s="24">
        <v>29.971995230000001</v>
      </c>
      <c r="M46" s="24">
        <v>31.88610675256</v>
      </c>
      <c r="N46" s="24">
        <v>28.860123599529999</v>
      </c>
      <c r="O46" s="24">
        <v>33.970307795560004</v>
      </c>
      <c r="P46" s="24">
        <v>42.10038427968</v>
      </c>
      <c r="Q46" s="24">
        <v>40.250222536750002</v>
      </c>
      <c r="R46" s="24">
        <v>53.898839446940002</v>
      </c>
      <c r="S46" s="24">
        <v>54.72346110478</v>
      </c>
      <c r="T46" s="24">
        <v>64.121230471320004</v>
      </c>
      <c r="U46" s="24">
        <v>64.479997995890002</v>
      </c>
      <c r="V46" s="24">
        <v>52.21325175978</v>
      </c>
      <c r="W46" s="24">
        <v>63.223547926150005</v>
      </c>
      <c r="X46" s="24"/>
      <c r="Y46" s="24">
        <v>96.632450336120002</v>
      </c>
    </row>
    <row r="47" spans="1:25" x14ac:dyDescent="0.2">
      <c r="A47" s="30" t="s">
        <v>32</v>
      </c>
      <c r="B47" s="33">
        <v>0</v>
      </c>
      <c r="C47" s="24">
        <v>0</v>
      </c>
      <c r="D47" s="24">
        <v>0.95099999999999996</v>
      </c>
      <c r="E47" s="24">
        <v>0</v>
      </c>
      <c r="F47" s="24">
        <v>0</v>
      </c>
      <c r="G47" s="24">
        <v>1.064960847</v>
      </c>
      <c r="H47" s="24">
        <v>0</v>
      </c>
      <c r="I47" s="24">
        <v>1.0813264380000001</v>
      </c>
      <c r="J47" s="24">
        <v>0.43680714300000001</v>
      </c>
      <c r="K47" s="24">
        <v>0.729754071</v>
      </c>
      <c r="L47" s="24">
        <v>0.354756295</v>
      </c>
      <c r="M47" s="24">
        <v>0.33200803000000001</v>
      </c>
      <c r="N47" s="24">
        <v>1.21716184648</v>
      </c>
      <c r="O47" s="24">
        <v>3.3147010893800002</v>
      </c>
      <c r="P47" s="24">
        <v>0.340977427</v>
      </c>
      <c r="Q47" s="24">
        <v>0.42815860632999997</v>
      </c>
      <c r="R47" s="24">
        <v>0.37149944750000002</v>
      </c>
      <c r="S47" s="24">
        <v>0.61436195026999996</v>
      </c>
      <c r="T47" s="24">
        <v>0.69226732060000007</v>
      </c>
      <c r="U47" s="24">
        <v>0.76047448900000003</v>
      </c>
      <c r="V47" s="24">
        <v>0.24838840400000001</v>
      </c>
      <c r="W47" s="24">
        <v>0.39921082651000001</v>
      </c>
      <c r="X47" s="24">
        <v>182.26412621099999</v>
      </c>
      <c r="Y47" s="24">
        <v>2.1597443134800001</v>
      </c>
    </row>
    <row r="48" spans="1:25" x14ac:dyDescent="0.2">
      <c r="A48" s="30" t="s">
        <v>31</v>
      </c>
      <c r="B48" s="33">
        <v>0</v>
      </c>
      <c r="C48" s="24">
        <v>0</v>
      </c>
      <c r="D48" s="24">
        <v>15</v>
      </c>
      <c r="E48" s="24">
        <v>62.256471445999999</v>
      </c>
      <c r="F48" s="24">
        <v>134.56530922499999</v>
      </c>
      <c r="G48" s="24">
        <v>77.362195861000004</v>
      </c>
      <c r="H48" s="24">
        <v>81.748445860000004</v>
      </c>
      <c r="I48" s="24">
        <v>71.474125182999998</v>
      </c>
      <c r="J48" s="24">
        <v>56.349120739999996</v>
      </c>
      <c r="K48" s="24">
        <v>68.570531931999994</v>
      </c>
      <c r="L48" s="24">
        <v>64.218379010999996</v>
      </c>
      <c r="M48" s="24">
        <v>70.815404256999997</v>
      </c>
      <c r="N48" s="24">
        <v>78.410178402869988</v>
      </c>
      <c r="O48" s="24">
        <v>78.067977397199996</v>
      </c>
      <c r="P48" s="24">
        <v>73.352263397000002</v>
      </c>
      <c r="Q48" s="24">
        <v>78.306464508999994</v>
      </c>
      <c r="R48" s="24">
        <v>120.416638507</v>
      </c>
      <c r="S48" s="24">
        <v>122.68095148321001</v>
      </c>
      <c r="T48" s="24">
        <v>102.08969427997999</v>
      </c>
      <c r="U48" s="24">
        <v>108.33776802908</v>
      </c>
      <c r="V48" s="24">
        <v>112.69873107744</v>
      </c>
      <c r="W48" s="24">
        <v>115.22221048442999</v>
      </c>
      <c r="X48" s="24">
        <v>19.680998884000001</v>
      </c>
      <c r="Y48" s="24">
        <v>195.38619592032001</v>
      </c>
    </row>
    <row r="49" spans="1:25" x14ac:dyDescent="0.2">
      <c r="A49" s="30" t="s">
        <v>30</v>
      </c>
      <c r="B49" s="33">
        <v>0</v>
      </c>
      <c r="C49" s="24">
        <v>0</v>
      </c>
      <c r="D49" s="24">
        <v>0</v>
      </c>
      <c r="E49" s="24">
        <v>31.376252364999999</v>
      </c>
      <c r="F49" s="24">
        <v>39.551024302000002</v>
      </c>
      <c r="G49" s="24">
        <v>60.077860479999998</v>
      </c>
      <c r="H49" s="24">
        <v>63.933970838999997</v>
      </c>
      <c r="I49" s="24">
        <v>69.434697391</v>
      </c>
      <c r="J49" s="24">
        <v>59.789869015999997</v>
      </c>
      <c r="K49" s="24">
        <v>71.556263208000004</v>
      </c>
      <c r="L49" s="24">
        <v>68.340766200999994</v>
      </c>
      <c r="M49" s="24">
        <v>74.000982913000001</v>
      </c>
      <c r="N49" s="24">
        <v>83.408785262500004</v>
      </c>
      <c r="O49" s="24">
        <v>81.553790010289987</v>
      </c>
      <c r="P49" s="24">
        <v>85.919051608000004</v>
      </c>
      <c r="Q49" s="24">
        <v>91.718480151999998</v>
      </c>
      <c r="R49" s="24">
        <v>112.667142498</v>
      </c>
      <c r="S49" s="24">
        <v>135.01304336257999</v>
      </c>
      <c r="T49" s="24">
        <v>122.39904882355999</v>
      </c>
      <c r="U49" s="24">
        <v>148.21476853198001</v>
      </c>
      <c r="V49" s="24">
        <v>152.05491478523999</v>
      </c>
      <c r="W49" s="24">
        <v>155.66908646320002</v>
      </c>
      <c r="X49" s="24">
        <v>0</v>
      </c>
      <c r="Y49" s="24">
        <v>222.90330861682</v>
      </c>
    </row>
    <row r="50" spans="1:25" x14ac:dyDescent="0.2">
      <c r="A50" s="30" t="s">
        <v>29</v>
      </c>
      <c r="B50" s="33">
        <v>0</v>
      </c>
      <c r="C50" s="24">
        <v>0</v>
      </c>
      <c r="D50" s="24">
        <v>0</v>
      </c>
      <c r="E50" s="24">
        <v>0</v>
      </c>
      <c r="F50" s="24">
        <v>4.8030483569999998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175.07580306229002</v>
      </c>
      <c r="Y50" s="24">
        <v>0</v>
      </c>
    </row>
    <row r="51" spans="1:25" x14ac:dyDescent="0.2">
      <c r="A51" s="30" t="s">
        <v>28</v>
      </c>
      <c r="B51" s="33">
        <v>0</v>
      </c>
      <c r="C51" s="24">
        <v>0</v>
      </c>
      <c r="D51" s="24">
        <v>0</v>
      </c>
      <c r="E51" s="24">
        <v>1.721348106</v>
      </c>
      <c r="F51" s="24">
        <v>4.6504082200000001</v>
      </c>
      <c r="G51" s="24">
        <v>4.162277821</v>
      </c>
      <c r="H51" s="24">
        <v>3.3221390839999998</v>
      </c>
      <c r="I51" s="24">
        <v>4.0420951760000001</v>
      </c>
      <c r="J51" s="24">
        <v>2.8198020339999998</v>
      </c>
      <c r="K51" s="24">
        <v>4.4229293810000003</v>
      </c>
      <c r="L51" s="24">
        <v>4.6041193409999996</v>
      </c>
      <c r="M51" s="24">
        <v>38.843184334199996</v>
      </c>
      <c r="N51" s="24">
        <v>35.263951842730002</v>
      </c>
      <c r="O51" s="24">
        <v>65.896622988109996</v>
      </c>
      <c r="P51" s="24">
        <v>12.52980858283</v>
      </c>
      <c r="Q51" s="24">
        <v>12.474606428230002</v>
      </c>
      <c r="R51" s="24">
        <v>18.562426662939998</v>
      </c>
      <c r="S51" s="24">
        <v>17.232399207810001</v>
      </c>
      <c r="T51" s="24">
        <v>19.284454151349998</v>
      </c>
      <c r="U51" s="24">
        <v>20.588939860020002</v>
      </c>
      <c r="V51" s="24">
        <v>20.296165297880002</v>
      </c>
      <c r="W51" s="24">
        <v>25.900077671630001</v>
      </c>
      <c r="X51" s="24">
        <v>187.52784757209</v>
      </c>
      <c r="Y51" s="24">
        <v>24.178813006030001</v>
      </c>
    </row>
    <row r="52" spans="1:25" x14ac:dyDescent="0.2">
      <c r="A52" s="30" t="s">
        <v>27</v>
      </c>
      <c r="B52" s="33">
        <v>0</v>
      </c>
      <c r="C52" s="24">
        <v>0</v>
      </c>
      <c r="D52" s="24">
        <v>0</v>
      </c>
      <c r="E52" s="24">
        <v>0</v>
      </c>
      <c r="F52" s="24">
        <v>16.394684685000001</v>
      </c>
      <c r="G52" s="24">
        <v>0</v>
      </c>
      <c r="H52" s="24">
        <v>19.977999885999999</v>
      </c>
      <c r="I52" s="24">
        <v>73.084443250000007</v>
      </c>
      <c r="J52" s="24">
        <v>147.91480155100001</v>
      </c>
      <c r="K52" s="24">
        <v>145.037231187</v>
      </c>
      <c r="L52" s="24">
        <v>292.79210516799998</v>
      </c>
      <c r="M52" s="24">
        <v>241.23246842</v>
      </c>
      <c r="N52" s="24">
        <v>137.09060231800001</v>
      </c>
      <c r="O52" s="24">
        <v>545.9</v>
      </c>
      <c r="P52" s="24">
        <v>0</v>
      </c>
      <c r="Q52" s="24">
        <v>1135.877</v>
      </c>
      <c r="R52" s="24">
        <v>1324.0796112245</v>
      </c>
      <c r="S52" s="24">
        <v>1798.85748920435</v>
      </c>
      <c r="T52" s="24">
        <v>1793.613956423</v>
      </c>
      <c r="U52" s="24">
        <v>1325.3394880452099</v>
      </c>
      <c r="V52" s="24">
        <v>479.55141316247</v>
      </c>
      <c r="W52" s="24">
        <v>107.80970681951</v>
      </c>
      <c r="X52" s="24">
        <v>0</v>
      </c>
      <c r="Y52" s="24">
        <v>1223.8092677594</v>
      </c>
    </row>
    <row r="53" spans="1:25" s="17" customFormat="1" x14ac:dyDescent="0.2">
      <c r="A53" s="30" t="s">
        <v>26</v>
      </c>
      <c r="B53" s="34">
        <v>0</v>
      </c>
      <c r="C53" s="25">
        <v>0</v>
      </c>
      <c r="D53" s="25">
        <v>0</v>
      </c>
      <c r="E53" s="25">
        <v>0</v>
      </c>
      <c r="F53" s="25">
        <v>145.246933063</v>
      </c>
      <c r="G53" s="25">
        <v>166.809011621</v>
      </c>
      <c r="H53" s="25">
        <v>114.124828251</v>
      </c>
      <c r="I53" s="25">
        <v>43.502229499999999</v>
      </c>
      <c r="J53" s="25">
        <v>14.6908011</v>
      </c>
      <c r="K53" s="25">
        <v>24.887197715999999</v>
      </c>
      <c r="L53" s="25">
        <v>6.2120477430000003</v>
      </c>
      <c r="M53" s="25">
        <v>10.649763316</v>
      </c>
      <c r="N53" s="25">
        <v>28.00734891694</v>
      </c>
      <c r="O53" s="25">
        <v>2.4126718930000002</v>
      </c>
      <c r="P53" s="25">
        <v>1.8929452520000001</v>
      </c>
      <c r="Q53" s="25">
        <v>0.62703255099999999</v>
      </c>
      <c r="R53" s="25">
        <v>99.976224032999994</v>
      </c>
      <c r="S53" s="25">
        <v>124.40926121186</v>
      </c>
      <c r="T53" s="25">
        <v>139.50215469299999</v>
      </c>
      <c r="U53" s="25">
        <v>129.20818596286</v>
      </c>
      <c r="V53" s="25">
        <v>148.16080281476002</v>
      </c>
      <c r="W53" s="25">
        <v>150.99833085557</v>
      </c>
      <c r="X53" s="25">
        <v>0</v>
      </c>
      <c r="Y53" s="24">
        <v>239.85958379736999</v>
      </c>
    </row>
    <row r="54" spans="1:25" x14ac:dyDescent="0.2">
      <c r="A54" s="30" t="s">
        <v>25</v>
      </c>
      <c r="B54" s="33">
        <v>0</v>
      </c>
      <c r="C54" s="24">
        <v>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4.1533617000000002E-2</v>
      </c>
      <c r="J54" s="24">
        <v>8.1541229999999992E-3</v>
      </c>
      <c r="K54" s="24">
        <v>6.300801E-3</v>
      </c>
      <c r="L54" s="24">
        <v>3.6775929999999998E-3</v>
      </c>
      <c r="M54" s="24">
        <v>2.3298429999999998E-3</v>
      </c>
      <c r="N54" s="24">
        <v>1.2262569999999999E-3</v>
      </c>
      <c r="O54" s="24">
        <v>2.4189089999999999E-3</v>
      </c>
      <c r="P54" s="24">
        <v>2.167698E-3</v>
      </c>
      <c r="Q54" s="24">
        <v>2.6993210000000002E-3</v>
      </c>
      <c r="R54" s="24">
        <v>1.7836429999999999E-3</v>
      </c>
      <c r="S54" s="24">
        <v>1.021805E-3</v>
      </c>
      <c r="T54" s="24">
        <v>1.620376E-3</v>
      </c>
      <c r="U54" s="24">
        <v>1.078816E-3</v>
      </c>
      <c r="V54" s="24">
        <v>2.7E-4</v>
      </c>
      <c r="W54" s="24">
        <v>0</v>
      </c>
      <c r="X54" s="24">
        <v>0</v>
      </c>
      <c r="Y54" s="24">
        <v>0</v>
      </c>
    </row>
    <row r="55" spans="1:25" x14ac:dyDescent="0.2">
      <c r="A55" s="30" t="s">
        <v>24</v>
      </c>
      <c r="B55" s="33">
        <v>0</v>
      </c>
      <c r="C55" s="24">
        <v>0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8.0381990528500005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</row>
    <row r="56" spans="1:25" x14ac:dyDescent="0.2">
      <c r="A56" s="30" t="s">
        <v>23</v>
      </c>
      <c r="B56" s="33">
        <v>0</v>
      </c>
      <c r="C56" s="24">
        <v>0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1.2804388999999999E-2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</row>
    <row r="57" spans="1:25" x14ac:dyDescent="0.2">
      <c r="A57" s="30" t="s">
        <v>22</v>
      </c>
      <c r="B57" s="33">
        <v>0</v>
      </c>
      <c r="C57" s="24">
        <v>0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15.002447655999999</v>
      </c>
      <c r="K57" s="24">
        <v>21.221313634000001</v>
      </c>
      <c r="L57" s="24">
        <v>24.313864605999999</v>
      </c>
      <c r="M57" s="24">
        <v>22.212869644000001</v>
      </c>
      <c r="N57" s="24">
        <v>19.498371985999999</v>
      </c>
      <c r="O57" s="24">
        <v>22.380837329810003</v>
      </c>
      <c r="P57" s="24">
        <v>26.061786294000001</v>
      </c>
      <c r="Q57" s="24">
        <v>38.846010950999997</v>
      </c>
      <c r="R57" s="24">
        <v>51.122170912999998</v>
      </c>
      <c r="S57" s="24">
        <v>45.420398998460001</v>
      </c>
      <c r="T57" s="24">
        <v>47.736907348179997</v>
      </c>
      <c r="U57" s="24">
        <v>52.246800084129994</v>
      </c>
      <c r="V57" s="24">
        <v>58.706825858000002</v>
      </c>
      <c r="W57" s="24">
        <v>59.817984019219999</v>
      </c>
      <c r="X57" s="24">
        <v>71.317939197800001</v>
      </c>
      <c r="Y57" s="24">
        <v>79.624497231000007</v>
      </c>
    </row>
    <row r="58" spans="1:25" x14ac:dyDescent="0.2">
      <c r="A58" s="30" t="s">
        <v>21</v>
      </c>
      <c r="B58" s="33">
        <v>0</v>
      </c>
      <c r="C58" s="24">
        <v>0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55.010605495</v>
      </c>
      <c r="K58" s="24">
        <v>57.693750821000002</v>
      </c>
      <c r="L58" s="24">
        <v>49.056040465000002</v>
      </c>
      <c r="M58" s="24">
        <v>51.95035068</v>
      </c>
      <c r="N58" s="24">
        <v>59.600449089769995</v>
      </c>
      <c r="O58" s="24">
        <v>56.376521063410003</v>
      </c>
      <c r="P58" s="24">
        <v>59.823482675999998</v>
      </c>
      <c r="Q58" s="24">
        <v>57.444228086000003</v>
      </c>
      <c r="R58" s="24">
        <v>100.459421671</v>
      </c>
      <c r="S58" s="24">
        <v>116.55622815832001</v>
      </c>
      <c r="T58" s="24">
        <v>120.77278970516001</v>
      </c>
      <c r="U58" s="24">
        <v>127.30532609478999</v>
      </c>
      <c r="V58" s="24">
        <v>120.55534547041999</v>
      </c>
      <c r="W58" s="24">
        <v>134.56290635741001</v>
      </c>
      <c r="X58" s="24">
        <v>163.71975995995999</v>
      </c>
      <c r="Y58" s="24">
        <v>206.62163817676</v>
      </c>
    </row>
    <row r="59" spans="1:25" x14ac:dyDescent="0.2">
      <c r="A59" s="30" t="s">
        <v>20</v>
      </c>
      <c r="B59" s="33">
        <v>0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24.801440009</v>
      </c>
      <c r="M59" s="24">
        <v>0</v>
      </c>
      <c r="N59" s="24">
        <v>0</v>
      </c>
      <c r="O59" s="24">
        <v>47.758823223999997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</row>
    <row r="60" spans="1:25" s="17" customFormat="1" x14ac:dyDescent="0.2">
      <c r="A60" s="30" t="s">
        <v>19</v>
      </c>
      <c r="B60" s="34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831.61221671061003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</row>
    <row r="61" spans="1:25" x14ac:dyDescent="0.2">
      <c r="A61" s="30" t="s">
        <v>18</v>
      </c>
      <c r="B61" s="33">
        <v>0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2.019399666</v>
      </c>
      <c r="M61" s="24">
        <v>2.5014252091300002</v>
      </c>
      <c r="N61" s="24">
        <v>3.0988451643699997</v>
      </c>
      <c r="O61" s="24">
        <v>3.19419792956</v>
      </c>
      <c r="P61" s="24">
        <v>3.2121168618800002</v>
      </c>
      <c r="Q61" s="24">
        <v>3.4473829063500001</v>
      </c>
      <c r="R61" s="24">
        <v>3.6129241406500001</v>
      </c>
      <c r="S61" s="24">
        <v>4.1836755848800005</v>
      </c>
      <c r="T61" s="24">
        <v>4.4887339885099999</v>
      </c>
      <c r="U61" s="24">
        <v>7.5804318970900004</v>
      </c>
      <c r="V61" s="24">
        <v>6.3080410868500003</v>
      </c>
      <c r="W61" s="24">
        <v>8.3044514999899999</v>
      </c>
      <c r="X61" s="24">
        <v>8.6474451500799994</v>
      </c>
      <c r="Y61" s="24">
        <v>32.082164129879999</v>
      </c>
    </row>
    <row r="62" spans="1:25" x14ac:dyDescent="0.2">
      <c r="A62" s="30" t="s">
        <v>17</v>
      </c>
      <c r="B62" s="33">
        <v>0</v>
      </c>
      <c r="C62" s="24">
        <v>0</v>
      </c>
      <c r="D62" s="24">
        <v>0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0.38267642885000003</v>
      </c>
      <c r="N62" s="24">
        <v>0</v>
      </c>
      <c r="O62" s="24">
        <v>1.5665020810199999</v>
      </c>
      <c r="P62" s="24">
        <v>73.859082682020002</v>
      </c>
      <c r="Q62" s="24">
        <v>-1.26612657089</v>
      </c>
      <c r="R62" s="24">
        <v>177.81111795751002</v>
      </c>
      <c r="S62" s="24">
        <v>186.95907048119</v>
      </c>
      <c r="T62" s="24">
        <v>208.65770118683</v>
      </c>
      <c r="U62" s="24">
        <v>261.76093477234002</v>
      </c>
      <c r="V62" s="24">
        <v>168.57187457453</v>
      </c>
      <c r="W62" s="24">
        <v>114.31800617646</v>
      </c>
      <c r="X62" s="24">
        <v>296.78891642131993</v>
      </c>
      <c r="Y62" s="24">
        <v>563.73365132353001</v>
      </c>
    </row>
    <row r="63" spans="1:25" x14ac:dyDescent="0.2">
      <c r="A63" s="30" t="s">
        <v>16</v>
      </c>
      <c r="B63" s="33">
        <v>0</v>
      </c>
      <c r="C63" s="24">
        <v>0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259.04047098500001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</row>
    <row r="64" spans="1:25" x14ac:dyDescent="0.2">
      <c r="A64" s="30" t="s">
        <v>15</v>
      </c>
      <c r="B64" s="33">
        <v>0</v>
      </c>
      <c r="C64" s="24">
        <v>0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2938.1964266720001</v>
      </c>
      <c r="P64" s="24">
        <v>12458.893748495</v>
      </c>
      <c r="Q64" s="24">
        <v>10048.931782993801</v>
      </c>
      <c r="R64" s="24">
        <v>8440.0053384460898</v>
      </c>
      <c r="S64" s="24">
        <v>3888.7239658879998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126.77864747</v>
      </c>
    </row>
    <row r="65" spans="1:28" x14ac:dyDescent="0.2">
      <c r="A65" s="30" t="s">
        <v>14</v>
      </c>
      <c r="B65" s="33">
        <v>0</v>
      </c>
      <c r="C65" s="24">
        <v>0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20.89419070912</v>
      </c>
      <c r="P65" s="24">
        <v>0</v>
      </c>
      <c r="Q65" s="24">
        <v>32.516939090779999</v>
      </c>
      <c r="R65" s="24">
        <v>35.359554635400002</v>
      </c>
      <c r="S65" s="24">
        <v>36.179192461730004</v>
      </c>
      <c r="T65" s="24">
        <v>14.10428963228</v>
      </c>
      <c r="U65" s="24">
        <v>42.826420204269994</v>
      </c>
      <c r="V65" s="24">
        <v>46.527150607639996</v>
      </c>
      <c r="W65" s="24">
        <v>51.805564705519998</v>
      </c>
      <c r="X65" s="24">
        <v>44.137441121000002</v>
      </c>
      <c r="Y65" s="24">
        <v>70.072023556999994</v>
      </c>
    </row>
    <row r="66" spans="1:28" x14ac:dyDescent="0.2">
      <c r="A66" s="30" t="s">
        <v>13</v>
      </c>
      <c r="B66" s="33">
        <v>0</v>
      </c>
      <c r="C66" s="24">
        <v>0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2.96533121019</v>
      </c>
      <c r="P66" s="24">
        <v>0</v>
      </c>
      <c r="Q66" s="24">
        <v>1.4651705270099999</v>
      </c>
      <c r="R66" s="24">
        <v>1.8945052520000001</v>
      </c>
      <c r="S66" s="24">
        <v>1.6724952311400001</v>
      </c>
      <c r="T66" s="24">
        <v>1.8095375208</v>
      </c>
      <c r="U66" s="24">
        <v>2.1303970052199999</v>
      </c>
      <c r="V66" s="24">
        <v>1.9391863328199999</v>
      </c>
      <c r="W66" s="24">
        <v>1.6841673351099999</v>
      </c>
      <c r="X66" s="24">
        <v>58.578756998260005</v>
      </c>
      <c r="Y66" s="24">
        <v>2.3331400113399998</v>
      </c>
    </row>
    <row r="67" spans="1:28" x14ac:dyDescent="0.2">
      <c r="A67" s="30" t="s">
        <v>12</v>
      </c>
      <c r="B67" s="33">
        <v>0</v>
      </c>
      <c r="C67" s="24">
        <v>0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2.1299999999999999E-2</v>
      </c>
      <c r="R67" s="24">
        <v>1.809336404</v>
      </c>
      <c r="S67" s="24">
        <v>61.716470092339996</v>
      </c>
      <c r="T67" s="24">
        <v>0</v>
      </c>
      <c r="U67" s="24">
        <v>0</v>
      </c>
      <c r="V67" s="24">
        <v>0</v>
      </c>
      <c r="W67" s="24">
        <v>0</v>
      </c>
      <c r="X67" s="24">
        <v>2.1217563890599997</v>
      </c>
      <c r="Y67" s="24">
        <v>0</v>
      </c>
    </row>
    <row r="68" spans="1:28" x14ac:dyDescent="0.2">
      <c r="A68" s="30" t="s">
        <v>11</v>
      </c>
      <c r="B68" s="33">
        <v>0</v>
      </c>
      <c r="C68" s="24">
        <v>0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39.558622114000002</v>
      </c>
      <c r="Y68" s="24">
        <v>0</v>
      </c>
    </row>
    <row r="69" spans="1:28" x14ac:dyDescent="0.2">
      <c r="A69" s="30" t="s">
        <v>10</v>
      </c>
      <c r="B69" s="33">
        <v>0</v>
      </c>
      <c r="C69" s="24">
        <v>0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397.18213413592923</v>
      </c>
      <c r="R69" s="24">
        <v>708.55287731555006</v>
      </c>
      <c r="S69" s="24">
        <v>779.54569132546999</v>
      </c>
      <c r="T69" s="24">
        <v>804.6478502406801</v>
      </c>
      <c r="U69" s="24">
        <v>827.07567944162997</v>
      </c>
      <c r="V69" s="24">
        <v>840.32437769108992</v>
      </c>
      <c r="W69" s="24">
        <v>841.81352299571995</v>
      </c>
      <c r="X69" s="24"/>
      <c r="Y69" s="24">
        <v>141.66357621244001</v>
      </c>
    </row>
    <row r="70" spans="1:28" x14ac:dyDescent="0.2">
      <c r="A70" s="30" t="s">
        <v>9</v>
      </c>
      <c r="B70" s="33">
        <v>0</v>
      </c>
      <c r="C70" s="24">
        <v>0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45.954042042220003</v>
      </c>
      <c r="R70" s="24">
        <v>70.413489118080008</v>
      </c>
      <c r="S70" s="24">
        <v>93.666876669060002</v>
      </c>
      <c r="T70" s="24">
        <v>87.466551644749998</v>
      </c>
      <c r="U70" s="24">
        <v>107.70386976303</v>
      </c>
      <c r="V70" s="24">
        <v>98.219685930690005</v>
      </c>
      <c r="W70" s="24">
        <v>96.65864115877001</v>
      </c>
      <c r="X70" s="24">
        <v>861.34382910600004</v>
      </c>
      <c r="Y70" s="24">
        <v>241.23891150700001</v>
      </c>
    </row>
    <row r="71" spans="1:28" x14ac:dyDescent="0.2">
      <c r="A71" s="30" t="s">
        <v>8</v>
      </c>
      <c r="B71" s="33">
        <v>0</v>
      </c>
      <c r="C71" s="24">
        <v>0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26.402300086</v>
      </c>
      <c r="U71" s="24">
        <v>62.132009840999999</v>
      </c>
      <c r="V71" s="24">
        <v>29.386748106999999</v>
      </c>
      <c r="W71" s="24">
        <v>30.394857581</v>
      </c>
      <c r="X71" s="24">
        <v>156.91951725412</v>
      </c>
      <c r="Y71" s="24">
        <v>51.115910434</v>
      </c>
      <c r="AB71" s="15"/>
    </row>
    <row r="72" spans="1:28" x14ac:dyDescent="0.2">
      <c r="A72" s="30" t="s">
        <v>7</v>
      </c>
      <c r="B72" s="33">
        <v>0</v>
      </c>
      <c r="C72" s="24">
        <v>0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2.5426500000000001E-2</v>
      </c>
      <c r="S72" s="24">
        <v>2.4351944E-2</v>
      </c>
      <c r="T72" s="24">
        <v>6.1525E-3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</row>
    <row r="73" spans="1:28" x14ac:dyDescent="0.2">
      <c r="A73" s="30" t="s">
        <v>6</v>
      </c>
      <c r="B73" s="33">
        <v>0</v>
      </c>
      <c r="C73" s="24">
        <v>0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</row>
    <row r="74" spans="1:28" ht="21.75" x14ac:dyDescent="0.2">
      <c r="A74" s="32" t="s">
        <v>90</v>
      </c>
      <c r="B74" s="33">
        <v>0</v>
      </c>
      <c r="C74" s="24">
        <v>0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11.35379949457</v>
      </c>
    </row>
    <row r="75" spans="1:28" x14ac:dyDescent="0.2">
      <c r="A75" s="30" t="s">
        <v>5</v>
      </c>
      <c r="B75" s="33">
        <v>0</v>
      </c>
      <c r="C75" s="24">
        <v>0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v>0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31987.7998857325</v>
      </c>
      <c r="W75" s="24">
        <v>28805.752067126399</v>
      </c>
      <c r="X75" s="24">
        <v>0</v>
      </c>
      <c r="Y75" s="24">
        <v>338.79308259932998</v>
      </c>
    </row>
    <row r="76" spans="1:28" x14ac:dyDescent="0.2">
      <c r="A76" s="30" t="s">
        <v>88</v>
      </c>
      <c r="B76" s="33">
        <v>0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4">
        <v>347.28568035232001</v>
      </c>
      <c r="Y76" s="24">
        <v>0</v>
      </c>
    </row>
    <row r="77" spans="1:28" x14ac:dyDescent="0.2">
      <c r="A77" s="30" t="s">
        <v>80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2">
        <v>2.0999999999999999E-3</v>
      </c>
      <c r="Y77" s="24">
        <v>1.0487763000000001E-2</v>
      </c>
    </row>
    <row r="78" spans="1:28" x14ac:dyDescent="0.2">
      <c r="A78" s="30" t="s">
        <v>89</v>
      </c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2"/>
      <c r="Y78" s="24">
        <v>0.63545478364999997</v>
      </c>
    </row>
    <row r="79" spans="1:28" x14ac:dyDescent="0.2">
      <c r="A79" s="30" t="s">
        <v>87</v>
      </c>
      <c r="B79" s="24">
        <v>5.9553865369999999</v>
      </c>
      <c r="C79" s="24">
        <v>0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86.621409080999996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0</v>
      </c>
      <c r="P79" s="24">
        <v>87.254392903068705</v>
      </c>
      <c r="Q79" s="24">
        <v>0</v>
      </c>
      <c r="R79" s="24">
        <v>0.84837946752928539</v>
      </c>
      <c r="S79" s="24">
        <v>0</v>
      </c>
      <c r="T79" s="24">
        <v>24.562237049869999</v>
      </c>
      <c r="U79" s="24">
        <v>0</v>
      </c>
      <c r="V79" s="24">
        <v>0</v>
      </c>
      <c r="W79" s="24">
        <v>0</v>
      </c>
      <c r="X79" s="22">
        <v>0</v>
      </c>
      <c r="Y79" s="24"/>
    </row>
    <row r="80" spans="1:28" x14ac:dyDescent="0.2">
      <c r="A80" s="31" t="s">
        <v>4</v>
      </c>
      <c r="B80" s="28">
        <f>SUM(B8:B79)</f>
        <v>2794.2096756700003</v>
      </c>
      <c r="C80" s="28">
        <f t="shared" ref="C80:Y80" si="1">SUM(C8:C79)</f>
        <v>2002.2843196419999</v>
      </c>
      <c r="D80" s="28">
        <f t="shared" si="1"/>
        <v>2779.3268690325908</v>
      </c>
      <c r="E80" s="28">
        <f t="shared" si="1"/>
        <v>3716.7951017064092</v>
      </c>
      <c r="F80" s="28">
        <f t="shared" si="1"/>
        <v>4081.5548166102194</v>
      </c>
      <c r="G80" s="28">
        <f t="shared" si="1"/>
        <v>3803.4575036839997</v>
      </c>
      <c r="H80" s="28">
        <f t="shared" si="1"/>
        <v>4316.6776192248899</v>
      </c>
      <c r="I80" s="28">
        <f t="shared" si="1"/>
        <v>5215.9585748893114</v>
      </c>
      <c r="J80" s="28">
        <f t="shared" si="1"/>
        <v>4691.0165238698519</v>
      </c>
      <c r="K80" s="28">
        <f t="shared" si="1"/>
        <v>4411.0496498038401</v>
      </c>
      <c r="L80" s="28">
        <f t="shared" si="1"/>
        <v>6814.9660215865206</v>
      </c>
      <c r="M80" s="28">
        <f t="shared" si="1"/>
        <v>7590.9486391795217</v>
      </c>
      <c r="N80" s="28">
        <f t="shared" si="1"/>
        <v>7921.3056384437805</v>
      </c>
      <c r="O80" s="28">
        <f t="shared" si="1"/>
        <v>11365.003517587647</v>
      </c>
      <c r="P80" s="28">
        <f t="shared" si="1"/>
        <v>19482.31762293007</v>
      </c>
      <c r="Q80" s="28">
        <f t="shared" si="1"/>
        <v>18118.117787107229</v>
      </c>
      <c r="R80" s="28">
        <f t="shared" si="1"/>
        <v>17566.3462090504</v>
      </c>
      <c r="S80" s="28">
        <f t="shared" si="1"/>
        <v>13504.271062802052</v>
      </c>
      <c r="T80" s="28">
        <f t="shared" si="1"/>
        <v>11101.067031969711</v>
      </c>
      <c r="U80" s="28">
        <f t="shared" si="1"/>
        <v>11199.771032363327</v>
      </c>
      <c r="V80" s="28">
        <f t="shared" si="1"/>
        <v>41706.535014978253</v>
      </c>
      <c r="W80" s="28">
        <f t="shared" si="1"/>
        <v>41088.908385671581</v>
      </c>
      <c r="X80" s="28">
        <f t="shared" si="1"/>
        <v>15552.606212535009</v>
      </c>
      <c r="Y80" s="28">
        <f t="shared" si="1"/>
        <v>16135.410969071709</v>
      </c>
    </row>
    <row r="81" spans="1:25" x14ac:dyDescent="0.2">
      <c r="A81" s="1" t="str">
        <f>+'CUADROS 1A'!B22</f>
        <v>Nota 3/: Información a enero de 2025.</v>
      </c>
      <c r="S81" s="9"/>
    </row>
    <row r="82" spans="1:25" x14ac:dyDescent="0.2">
      <c r="A82" s="10" t="s">
        <v>3</v>
      </c>
    </row>
    <row r="83" spans="1:25" x14ac:dyDescent="0.2">
      <c r="A83" s="2"/>
      <c r="S83" s="5"/>
      <c r="Y83" s="24"/>
    </row>
    <row r="84" spans="1:25" x14ac:dyDescent="0.2">
      <c r="B84" s="16">
        <v>2794.2096756699998</v>
      </c>
      <c r="C84" s="16">
        <v>2002.2843196419999</v>
      </c>
      <c r="D84" s="16">
        <v>2779.3268690325899</v>
      </c>
      <c r="E84" s="16">
        <v>3716.7951017064102</v>
      </c>
      <c r="F84" s="16">
        <v>4081.5548166102199</v>
      </c>
      <c r="G84" s="16">
        <v>3803.4575036840001</v>
      </c>
      <c r="H84" s="16">
        <v>4316.6776192248899</v>
      </c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27"/>
    </row>
    <row r="85" spans="1:25" x14ac:dyDescent="0.2">
      <c r="B85" s="7">
        <f t="shared" ref="B85:H85" si="2">+B80-B84</f>
        <v>0</v>
      </c>
      <c r="C85" s="7">
        <f t="shared" si="2"/>
        <v>0</v>
      </c>
      <c r="D85" s="7">
        <f t="shared" si="2"/>
        <v>0</v>
      </c>
      <c r="E85" s="7">
        <f t="shared" si="2"/>
        <v>0</v>
      </c>
      <c r="F85" s="7">
        <f t="shared" si="2"/>
        <v>0</v>
      </c>
      <c r="G85" s="7">
        <f t="shared" si="2"/>
        <v>0</v>
      </c>
      <c r="H85" s="7">
        <f t="shared" si="2"/>
        <v>0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8" spans="1:25" x14ac:dyDescent="0.2">
      <c r="B88" s="4">
        <v>0</v>
      </c>
      <c r="C88" s="4">
        <v>0</v>
      </c>
      <c r="D88" s="4">
        <v>320.50038447499998</v>
      </c>
      <c r="E88" s="4">
        <v>691.26480950099995</v>
      </c>
      <c r="F88" s="4">
        <v>442.73717294099998</v>
      </c>
      <c r="G88" s="4">
        <v>0</v>
      </c>
      <c r="H88" s="4">
        <v>594.07684038299999</v>
      </c>
    </row>
  </sheetData>
  <mergeCells count="2">
    <mergeCell ref="A1:Y1"/>
    <mergeCell ref="A2:Y2"/>
  </mergeCells>
  <pageMargins left="0.7" right="0.7" top="0.75" bottom="0.75" header="0.3" footer="0.3"/>
  <pageSetup orientation="portrait" r:id="rId1"/>
  <ignoredErrors>
    <ignoredError sqref="B7:Y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102B4-0CA1-4D61-896E-FBF7C3F658ED}">
  <dimension ref="B1:AA28"/>
  <sheetViews>
    <sheetView showGridLines="0" zoomScaleNormal="100" workbookViewId="0">
      <pane xSplit="2" ySplit="7" topLeftCell="K8" activePane="bottomRight" state="frozen"/>
      <selection pane="topRight" activeCell="C1" sqref="C1"/>
      <selection pane="bottomLeft" activeCell="A8" sqref="A8"/>
      <selection pane="bottomRight" activeCell="AA12" sqref="AA12"/>
    </sheetView>
  </sheetViews>
  <sheetFormatPr baseColWidth="10" defaultColWidth="11.42578125" defaultRowHeight="11.25" x14ac:dyDescent="0.2"/>
  <cols>
    <col min="1" max="1" width="2.7109375" style="46" customWidth="1"/>
    <col min="2" max="2" width="53" style="46" customWidth="1"/>
    <col min="3" max="8" width="6.85546875" style="46" bestFit="1" customWidth="1"/>
    <col min="9" max="24" width="7.7109375" style="46" bestFit="1" customWidth="1"/>
    <col min="25" max="26" width="7.7109375" style="71" bestFit="1" customWidth="1"/>
    <col min="27" max="27" width="7.7109375" style="46" bestFit="1" customWidth="1"/>
    <col min="28" max="16384" width="11.42578125" style="46"/>
  </cols>
  <sheetData>
    <row r="1" spans="2:27" x14ac:dyDescent="0.2">
      <c r="Z1" s="46"/>
    </row>
    <row r="2" spans="2:27" x14ac:dyDescent="0.2">
      <c r="Z2" s="46"/>
    </row>
    <row r="3" spans="2:27" x14ac:dyDescent="0.2">
      <c r="Z3" s="46"/>
    </row>
    <row r="4" spans="2:27" x14ac:dyDescent="0.2">
      <c r="Z4" s="46"/>
    </row>
    <row r="5" spans="2:27" s="76" customFormat="1" ht="12.75" x14ac:dyDescent="0.2">
      <c r="B5" s="48" t="s">
        <v>350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</row>
    <row r="6" spans="2:27" s="76" customFormat="1" ht="15" customHeight="1" thickBot="1" x14ac:dyDescent="0.25">
      <c r="B6" s="62" t="s">
        <v>2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spans="2:27" ht="18" customHeight="1" thickBot="1" x14ac:dyDescent="0.25">
      <c r="B7" s="64" t="s">
        <v>0</v>
      </c>
      <c r="C7" s="64">
        <v>2000</v>
      </c>
      <c r="D7" s="64">
        <v>2001</v>
      </c>
      <c r="E7" s="64">
        <v>2002</v>
      </c>
      <c r="F7" s="64">
        <v>2003</v>
      </c>
      <c r="G7" s="64">
        <v>2004</v>
      </c>
      <c r="H7" s="64">
        <v>2005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>
        <v>2013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 t="s">
        <v>330</v>
      </c>
    </row>
    <row r="8" spans="2:27" x14ac:dyDescent="0.2">
      <c r="B8" s="77" t="s">
        <v>268</v>
      </c>
      <c r="C8" s="78">
        <f t="shared" ref="C8:AA8" si="0">SUM(C9:C12)</f>
        <v>40408.776090576001</v>
      </c>
      <c r="D8" s="78">
        <f t="shared" si="0"/>
        <v>57666.426156497997</v>
      </c>
      <c r="E8" s="78">
        <f t="shared" si="0"/>
        <v>53987.249434581994</v>
      </c>
      <c r="F8" s="78">
        <f t="shared" si="0"/>
        <v>65954.927700318993</v>
      </c>
      <c r="G8" s="78">
        <f t="shared" si="0"/>
        <v>67466.551558658</v>
      </c>
      <c r="H8" s="78">
        <f t="shared" si="0"/>
        <v>85797.994462676012</v>
      </c>
      <c r="I8" s="78">
        <f t="shared" si="0"/>
        <v>93163.644811081002</v>
      </c>
      <c r="J8" s="78">
        <f t="shared" si="0"/>
        <v>92507.228332234998</v>
      </c>
      <c r="K8" s="78">
        <f t="shared" si="0"/>
        <v>112424.792000374</v>
      </c>
      <c r="L8" s="78">
        <f t="shared" si="0"/>
        <v>119905.55567547699</v>
      </c>
      <c r="M8" s="78">
        <f t="shared" si="0"/>
        <v>113071.45920011538</v>
      </c>
      <c r="N8" s="78">
        <f t="shared" si="0"/>
        <v>132730.00063857471</v>
      </c>
      <c r="O8" s="78">
        <f t="shared" si="0"/>
        <v>141017.19580611365</v>
      </c>
      <c r="P8" s="78">
        <f t="shared" si="0"/>
        <v>164120.08948963069</v>
      </c>
      <c r="Q8" s="78">
        <f t="shared" si="0"/>
        <v>171124.00456192758</v>
      </c>
      <c r="R8" s="78">
        <f t="shared" si="0"/>
        <v>186460.67683013424</v>
      </c>
      <c r="S8" s="78">
        <f t="shared" si="0"/>
        <v>188825.15122560717</v>
      </c>
      <c r="T8" s="78">
        <f t="shared" si="0"/>
        <v>201298.7161853408</v>
      </c>
      <c r="U8" s="78">
        <f t="shared" si="0"/>
        <v>205211.94968590769</v>
      </c>
      <c r="V8" s="78">
        <f t="shared" si="0"/>
        <v>222235.8219344301</v>
      </c>
      <c r="W8" s="78">
        <f t="shared" si="0"/>
        <v>274964.63000540913</v>
      </c>
      <c r="X8" s="78">
        <f t="shared" si="0"/>
        <v>302270.70663164486</v>
      </c>
      <c r="Y8" s="78">
        <f t="shared" si="0"/>
        <v>305829.93432875327</v>
      </c>
      <c r="Z8" s="78">
        <f t="shared" si="0"/>
        <v>374376.03536749817</v>
      </c>
      <c r="AA8" s="78">
        <f t="shared" si="0"/>
        <v>371078.8202184547</v>
      </c>
    </row>
    <row r="9" spans="2:27" s="68" customFormat="1" x14ac:dyDescent="0.2">
      <c r="B9" s="79" t="s">
        <v>269</v>
      </c>
      <c r="C9" s="58">
        <f>+'CUADRO 7B'!C9/1000</f>
        <v>16691.714874059999</v>
      </c>
      <c r="D9" s="58">
        <f>+'CUADRO 7B'!D9/1000</f>
        <v>25362.151570891998</v>
      </c>
      <c r="E9" s="58">
        <f>+'CUADRO 7B'!E9/1000</f>
        <v>27425.288601303997</v>
      </c>
      <c r="F9" s="58">
        <f>+'CUADRO 7B'!F9/1000</f>
        <v>31692.501207286001</v>
      </c>
      <c r="G9" s="58">
        <f>+'CUADRO 7B'!G9/1000</f>
        <v>36925.919913204001</v>
      </c>
      <c r="H9" s="58">
        <f>+'CUADRO 7B'!H9/1000</f>
        <v>42571.824430627006</v>
      </c>
      <c r="I9" s="58">
        <f>+'CUADRO 7B'!I9/1000</f>
        <v>51510.012687624003</v>
      </c>
      <c r="J9" s="58">
        <f>+'CUADRO 7B'!J9/1000</f>
        <v>57782.650772538997</v>
      </c>
      <c r="K9" s="58">
        <f>+'CUADRO 7B'!K9/1000</f>
        <v>65018.531590899001</v>
      </c>
      <c r="L9" s="58">
        <f>+'CUADRO 7B'!L9/1000</f>
        <v>65644.190684854999</v>
      </c>
      <c r="M9" s="58">
        <f>+'CUADRO 7B'!M9/1000</f>
        <v>67923.849025584379</v>
      </c>
      <c r="N9" s="58">
        <f>+'CUADRO 7B'!N9/1000</f>
        <v>84619.902182755905</v>
      </c>
      <c r="O9" s="58">
        <f>+'CUADRO 7B'!O9/1000</f>
        <v>96460.466615847981</v>
      </c>
      <c r="P9" s="58">
        <f>+'CUADRO 7B'!P9/1000</f>
        <v>98802.391461526888</v>
      </c>
      <c r="Q9" s="58">
        <f>+'CUADRO 7B'!Q9/1000</f>
        <v>96399.486156754007</v>
      </c>
      <c r="R9" s="58">
        <f>+'CUADRO 7B'!R9/1000</f>
        <v>107006.625071756</v>
      </c>
      <c r="S9" s="58">
        <f>+'CUADRO 7B'!S9/1000</f>
        <v>109158.96875111399</v>
      </c>
      <c r="T9" s="58">
        <f>+'CUADRO 7B'!T9/1000</f>
        <v>128371.95514098546</v>
      </c>
      <c r="U9" s="58">
        <f>+'CUADRO 7B'!U9/1000</f>
        <v>132646.53222712199</v>
      </c>
      <c r="V9" s="58">
        <f>+'CUADRO 7B'!V9/1000</f>
        <v>153010.00846203978</v>
      </c>
      <c r="W9" s="58">
        <f>+'CUADRO 7B'!W9/1000</f>
        <v>132552.047113009</v>
      </c>
      <c r="X9" s="58">
        <f>+'CUADRO 7B'!X9/1000</f>
        <v>162458.71626525401</v>
      </c>
      <c r="Y9" s="58">
        <f>+'CUADRO 7B'!Y9/1000</f>
        <v>213290.92891944124</v>
      </c>
      <c r="Z9" s="58">
        <f>+'CUADRO 7B'!Z9/1000</f>
        <v>264183.94098190346</v>
      </c>
      <c r="AA9" s="58">
        <f>+'CUADRO 7B'!AA9/1000</f>
        <v>247178.91603341562</v>
      </c>
    </row>
    <row r="10" spans="2:27" s="68" customFormat="1" x14ac:dyDescent="0.2">
      <c r="B10" s="79" t="s">
        <v>345</v>
      </c>
      <c r="C10" s="58">
        <f>+'CUADRO 7B'!C42/1000</f>
        <v>20922.851540846001</v>
      </c>
      <c r="D10" s="58">
        <f>+'CUADRO 7B'!D42/1000</f>
        <v>30301.990265964003</v>
      </c>
      <c r="E10" s="58">
        <f>+'CUADRO 7B'!E42/1000</f>
        <v>23443.518859733002</v>
      </c>
      <c r="F10" s="58">
        <f>+'CUADRO 7B'!F42/1000</f>
        <v>31145.502440266999</v>
      </c>
      <c r="G10" s="58">
        <f>+'CUADRO 7B'!G42/1000</f>
        <v>27393.022356787002</v>
      </c>
      <c r="H10" s="58">
        <f>+'CUADRO 7B'!H42/1000</f>
        <v>39422.712528365002</v>
      </c>
      <c r="I10" s="58">
        <f>+'CUADRO 7B'!I42/1000</f>
        <v>37453.502389224996</v>
      </c>
      <c r="J10" s="58">
        <f>+'CUADRO 7B'!J42/1000</f>
        <v>29083.660357581</v>
      </c>
      <c r="K10" s="58">
        <f>+'CUADRO 7B'!K42/1000</f>
        <v>42338.186982920997</v>
      </c>
      <c r="L10" s="58">
        <f>+'CUADRO 7B'!L42/1000</f>
        <v>49952.238843974999</v>
      </c>
      <c r="M10" s="58">
        <f>+'CUADRO 7B'!M42/1000</f>
        <v>40425.090738442006</v>
      </c>
      <c r="N10" s="58">
        <f>+'CUADRO 7B'!N42/1000</f>
        <v>41774.652722888735</v>
      </c>
      <c r="O10" s="58">
        <f>+'CUADRO 7B'!O42/1000</f>
        <v>37900.999197410376</v>
      </c>
      <c r="P10" s="58">
        <f>+'CUADRO 7B'!P42/1000</f>
        <v>53554.118751845424</v>
      </c>
      <c r="Q10" s="58">
        <f>+'CUADRO 7B'!Q42/1000</f>
        <v>53500.59678774645</v>
      </c>
      <c r="R10" s="58">
        <f>+'CUADRO 7B'!R42/1000</f>
        <v>55767.160645887277</v>
      </c>
      <c r="S10" s="58">
        <f>+'CUADRO 7B'!S42/1000</f>
        <v>54506.917166604762</v>
      </c>
      <c r="T10" s="58">
        <f>+'CUADRO 7B'!T42/1000</f>
        <v>56382.82972115204</v>
      </c>
      <c r="U10" s="58">
        <f>+'CUADRO 7B'!U42/1000</f>
        <v>59067.607923564188</v>
      </c>
      <c r="V10" s="58">
        <f>+'CUADRO 7B'!V42/1000</f>
        <v>55447.390837409075</v>
      </c>
      <c r="W10" s="58">
        <f>+'CUADRO 7B'!W42/1000</f>
        <v>106338.38409078043</v>
      </c>
      <c r="X10" s="58">
        <f>+'CUADRO 7B'!X42/1000</f>
        <v>95780.859095945692</v>
      </c>
      <c r="Y10" s="58">
        <f>+'CUADRO 7B'!Y42/1000</f>
        <v>73507.978895032429</v>
      </c>
      <c r="Z10" s="58">
        <f>+'CUADRO 7B'!Z42/1000</f>
        <v>90748.649938250004</v>
      </c>
      <c r="AA10" s="58">
        <f>+'CUADRO 7B'!AA42/1000</f>
        <v>102767.47821583541</v>
      </c>
    </row>
    <row r="11" spans="2:27" s="68" customFormat="1" x14ac:dyDescent="0.2">
      <c r="B11" s="79" t="s">
        <v>270</v>
      </c>
      <c r="C11" s="58">
        <f>+'CUADRO 7B'!C54/1000</f>
        <v>0</v>
      </c>
      <c r="D11" s="58">
        <f>+'CUADRO 7B'!D54/1000</f>
        <v>0</v>
      </c>
      <c r="E11" s="58">
        <f>+'CUADRO 7B'!E54/1000</f>
        <v>655.37297280200005</v>
      </c>
      <c r="F11" s="58">
        <f>+'CUADRO 7B'!F54/1000</f>
        <v>0</v>
      </c>
      <c r="G11" s="58">
        <f>+'CUADRO 7B'!G54/1000</f>
        <v>0</v>
      </c>
      <c r="H11" s="58">
        <f>+'CUADRO 7B'!H54/1000</f>
        <v>0</v>
      </c>
      <c r="I11" s="58">
        <f>+'CUADRO 7B'!I54/1000</f>
        <v>0</v>
      </c>
      <c r="J11" s="58">
        <f>+'CUADRO 7B'!J54/1000</f>
        <v>625.69060974500007</v>
      </c>
      <c r="K11" s="58">
        <f>+'CUADRO 7B'!K54/1000</f>
        <v>642.51594736700008</v>
      </c>
      <c r="L11" s="58">
        <f>+'CUADRO 7B'!L54/1000</f>
        <v>210.37414235599999</v>
      </c>
      <c r="M11" s="58">
        <f>+'CUADRO 7B'!M54/1000</f>
        <v>0</v>
      </c>
      <c r="N11" s="58">
        <f>+'CUADRO 7B'!N54/1000</f>
        <v>1067.8110415620001</v>
      </c>
      <c r="O11" s="58">
        <f>+'CUADRO 7B'!O54/1000</f>
        <v>634.85485978600002</v>
      </c>
      <c r="P11" s="58">
        <f>+'CUADRO 7B'!P54/1000</f>
        <v>1771.5160445890001</v>
      </c>
      <c r="Q11" s="58">
        <f>+'CUADRO 7B'!Q54/1000</f>
        <v>1994.58274467</v>
      </c>
      <c r="R11" s="58">
        <f>+'CUADRO 7B'!R54/1000</f>
        <v>1423.007084694</v>
      </c>
      <c r="S11" s="58">
        <f>+'CUADRO 7B'!S54/1000</f>
        <v>1633.3307137372701</v>
      </c>
      <c r="T11" s="58">
        <f>+'CUADRO 7B'!T54/1000</f>
        <v>1754.9527854588102</v>
      </c>
      <c r="U11" s="58">
        <f>+'CUADRO 7B'!U54/1000</f>
        <v>1991.5393940543302</v>
      </c>
      <c r="V11" s="58">
        <f>+'CUADRO 7B'!V54/1000</f>
        <v>2105.9343379406605</v>
      </c>
      <c r="W11" s="58">
        <f>+'CUADRO 7B'!W54/1000</f>
        <v>2177.0717355229199</v>
      </c>
      <c r="X11" s="58">
        <f>+'CUADRO 7B'!X54/1000</f>
        <v>2286.8597578101198</v>
      </c>
      <c r="Y11" s="58">
        <f>+'CUADRO 7B'!Y54/1000</f>
        <v>2673.7890740747298</v>
      </c>
      <c r="Z11" s="58">
        <f>+'CUADRO 7B'!Z54/1000</f>
        <v>2556.3471172127201</v>
      </c>
      <c r="AA11" s="58">
        <f>+'CUADRO 7B'!AA54/1000</f>
        <v>3566.9088690722701</v>
      </c>
    </row>
    <row r="12" spans="2:27" s="68" customFormat="1" x14ac:dyDescent="0.2">
      <c r="B12" s="79" t="s">
        <v>271</v>
      </c>
      <c r="C12" s="58">
        <f>+'CUADRO 7B'!C57/1000</f>
        <v>2794.2096756699998</v>
      </c>
      <c r="D12" s="58">
        <f>+'CUADRO 7B'!D57/1000</f>
        <v>2002.2843196419999</v>
      </c>
      <c r="E12" s="58">
        <f>+'CUADRO 7B'!E57/1000</f>
        <v>2463.0690007429998</v>
      </c>
      <c r="F12" s="58">
        <f>+'CUADRO 7B'!F57/1000</f>
        <v>3116.9240527659999</v>
      </c>
      <c r="G12" s="58">
        <f>+'CUADRO 7B'!G57/1000</f>
        <v>3147.6092886669999</v>
      </c>
      <c r="H12" s="58">
        <f>+'CUADRO 7B'!H57/1000</f>
        <v>3803.4575036840001</v>
      </c>
      <c r="I12" s="58">
        <f>+'CUADRO 7B'!I57/1000</f>
        <v>4200.1297342320004</v>
      </c>
      <c r="J12" s="58">
        <f>+'CUADRO 7B'!J57/1000</f>
        <v>5015.2265923699997</v>
      </c>
      <c r="K12" s="58">
        <f>+'CUADRO 7B'!K57/1000</f>
        <v>4425.5574791869994</v>
      </c>
      <c r="L12" s="58">
        <f>+'CUADRO 7B'!L57/1000</f>
        <v>4098.752004291</v>
      </c>
      <c r="M12" s="58">
        <f>+'CUADRO 7B'!M57/1000</f>
        <v>4722.519436089</v>
      </c>
      <c r="N12" s="58">
        <f>+'CUADRO 7B'!N57/1000</f>
        <v>5267.6346913680509</v>
      </c>
      <c r="O12" s="58">
        <f>+'CUADRO 7B'!O57/1000</f>
        <v>6020.8751330693021</v>
      </c>
      <c r="P12" s="58">
        <f>+'CUADRO 7B'!P57/1000</f>
        <v>9992.0632316693882</v>
      </c>
      <c r="Q12" s="58">
        <f>+'CUADRO 7B'!Q57/1000</f>
        <v>19229.338872757093</v>
      </c>
      <c r="R12" s="58">
        <f>+'CUADRO 7B'!R57/1000</f>
        <v>22263.884027796965</v>
      </c>
      <c r="S12" s="58">
        <f>+'CUADRO 7B'!S57/1000</f>
        <v>23525.934594151167</v>
      </c>
      <c r="T12" s="58">
        <f>+'CUADRO 7B'!T57/1000</f>
        <v>14788.978537744453</v>
      </c>
      <c r="U12" s="58">
        <f>+'CUADRO 7B'!U57/1000</f>
        <v>11506.270141167188</v>
      </c>
      <c r="V12" s="58">
        <f>+'CUADRO 7B'!V57/1000</f>
        <v>11672.488297040598</v>
      </c>
      <c r="W12" s="58">
        <f>+'CUADRO 7B'!W57/1000</f>
        <v>33897.127066096786</v>
      </c>
      <c r="X12" s="58">
        <f>+'CUADRO 7B'!X57/1000</f>
        <v>41744.27151263503</v>
      </c>
      <c r="Y12" s="58">
        <f>+'CUADRO 7B'!Y57/1000</f>
        <v>16357.237440204892</v>
      </c>
      <c r="Z12" s="58">
        <f>+'CUADRO 7B'!Z57/1000</f>
        <v>16887.097330131979</v>
      </c>
      <c r="AA12" s="58">
        <f>+'CUADRO 7B'!AA57/1000</f>
        <v>17565.51710013143</v>
      </c>
    </row>
    <row r="13" spans="2:27" x14ac:dyDescent="0.2">
      <c r="B13" s="77" t="s">
        <v>325</v>
      </c>
      <c r="C13" s="78">
        <f t="shared" ref="C13:Z13" si="1">SUM(C14:C17)</f>
        <v>3405.3748749760002</v>
      </c>
      <c r="D13" s="78">
        <f t="shared" si="1"/>
        <v>4327.639913002</v>
      </c>
      <c r="E13" s="78">
        <f t="shared" si="1"/>
        <v>5980.9138800639994</v>
      </c>
      <c r="F13" s="78">
        <f t="shared" si="1"/>
        <v>5165.3186621519999</v>
      </c>
      <c r="G13" s="78">
        <f t="shared" si="1"/>
        <v>7769.313503071</v>
      </c>
      <c r="H13" s="78">
        <f t="shared" si="1"/>
        <v>8231.4867648670006</v>
      </c>
      <c r="I13" s="78">
        <f t="shared" si="1"/>
        <v>7386.0235205280005</v>
      </c>
      <c r="J13" s="78">
        <f t="shared" si="1"/>
        <v>8264.7096863940005</v>
      </c>
      <c r="K13" s="78">
        <f t="shared" si="1"/>
        <v>9711.629040232001</v>
      </c>
      <c r="L13" s="78">
        <f t="shared" si="1"/>
        <v>11403.142433323001</v>
      </c>
      <c r="M13" s="78">
        <f t="shared" si="1"/>
        <v>12342.658568274999</v>
      </c>
      <c r="N13" s="78">
        <f t="shared" si="1"/>
        <v>8457.0140345836608</v>
      </c>
      <c r="O13" s="78">
        <f t="shared" si="1"/>
        <v>13103.383651409351</v>
      </c>
      <c r="P13" s="78">
        <f t="shared" si="1"/>
        <v>13908.70958680144</v>
      </c>
      <c r="Q13" s="78">
        <f t="shared" si="1"/>
        <v>12725.789364851409</v>
      </c>
      <c r="R13" s="78">
        <f t="shared" si="1"/>
        <v>13509.776172696891</v>
      </c>
      <c r="S13" s="78">
        <f t="shared" si="1"/>
        <v>14792.183035056172</v>
      </c>
      <c r="T13" s="78">
        <f t="shared" si="1"/>
        <v>16067.03158093361</v>
      </c>
      <c r="U13" s="78">
        <f t="shared" si="1"/>
        <v>15521.927702867351</v>
      </c>
      <c r="V13" s="78">
        <f t="shared" si="1"/>
        <v>16634.974512160159</v>
      </c>
      <c r="W13" s="78">
        <f t="shared" si="1"/>
        <v>15651.921704038352</v>
      </c>
      <c r="X13" s="78">
        <f t="shared" si="1"/>
        <v>19205.35276676522</v>
      </c>
      <c r="Y13" s="78">
        <f t="shared" si="1"/>
        <v>23771.810457695541</v>
      </c>
      <c r="Z13" s="78">
        <f t="shared" si="1"/>
        <v>25060.662750300249</v>
      </c>
      <c r="AA13" s="78">
        <f>SUM(AA14:AA17)</f>
        <v>29832.731939892325</v>
      </c>
    </row>
    <row r="14" spans="2:27" x14ac:dyDescent="0.2">
      <c r="B14" s="79" t="s">
        <v>1</v>
      </c>
      <c r="C14" s="58">
        <f>+'CUADRO 7B'!C128/1000</f>
        <v>1927.4808362370002</v>
      </c>
      <c r="D14" s="58">
        <f>+'CUADRO 7B'!D128/1000</f>
        <v>2236.1057489989998</v>
      </c>
      <c r="E14" s="58">
        <f>+'CUADRO 7B'!E128/1000</f>
        <v>4010.312254552</v>
      </c>
      <c r="F14" s="58">
        <f>+'CUADRO 7B'!F128/1000</f>
        <v>2783.4908806989997</v>
      </c>
      <c r="G14" s="58">
        <f>+'CUADRO 7B'!G128/1000</f>
        <v>5092.0107560489996</v>
      </c>
      <c r="H14" s="58">
        <f>+'CUADRO 7B'!H128/1000</f>
        <v>5573.110894118</v>
      </c>
      <c r="I14" s="58">
        <f>+'CUADRO 7B'!I128/1000</f>
        <v>3746.742915537</v>
      </c>
      <c r="J14" s="58">
        <f>+'CUADRO 7B'!J128/1000</f>
        <v>3724.5529338400002</v>
      </c>
      <c r="K14" s="58">
        <f>+'CUADRO 7B'!K128/1000</f>
        <v>4967.4476986079999</v>
      </c>
      <c r="L14" s="58">
        <f>+'CUADRO 7B'!L128/1000</f>
        <v>5298.7643411210001</v>
      </c>
      <c r="M14" s="58">
        <f>+'CUADRO 7B'!M128/1000</f>
        <v>5026.0429264949998</v>
      </c>
      <c r="N14" s="58">
        <f>+'CUADRO 7B'!N128/1000</f>
        <v>4082.8083372577098</v>
      </c>
      <c r="O14" s="58">
        <f>+'CUADRO 7B'!O128/1000</f>
        <v>5882.7217623653814</v>
      </c>
      <c r="P14" s="58">
        <f>+'CUADRO 7B'!P128/1000</f>
        <v>7489.7513211080104</v>
      </c>
      <c r="Q14" s="58">
        <f>+'CUADRO 7B'!Q128/1000</f>
        <v>7019.1778034912004</v>
      </c>
      <c r="R14" s="58">
        <f>+'CUADRO 7B'!R128/1000</f>
        <v>7472.9613605762397</v>
      </c>
      <c r="S14" s="58">
        <f>+'CUADRO 7B'!S128/1000</f>
        <v>7891.9265913629406</v>
      </c>
      <c r="T14" s="58">
        <f>+'CUADRO 7B'!T128/1000</f>
        <v>7942.6054148745488</v>
      </c>
      <c r="U14" s="58">
        <f>+'CUADRO 7B'!U128/1000</f>
        <v>8829.5701464827907</v>
      </c>
      <c r="V14" s="58">
        <f>+'CUADRO 7B'!V128/1000</f>
        <v>9602.4313341580801</v>
      </c>
      <c r="W14" s="58">
        <f>+'CUADRO 7B'!W128/1000</f>
        <v>8441.5782297943606</v>
      </c>
      <c r="X14" s="58">
        <f>+'CUADRO 7B'!X128/1000</f>
        <v>10666.392488893609</v>
      </c>
      <c r="Y14" s="58">
        <f>+'CUADRO 7B'!Y128/1000</f>
        <v>14954.688280736629</v>
      </c>
      <c r="Z14" s="58">
        <f>+'CUADRO 7B'!Z128/1000</f>
        <v>14013.017228568389</v>
      </c>
      <c r="AA14" s="58">
        <f>+'CUADRO 7B'!AA128/1000</f>
        <v>15668.84360213619</v>
      </c>
    </row>
    <row r="15" spans="2:27" x14ac:dyDescent="0.2">
      <c r="B15" s="79" t="s">
        <v>346</v>
      </c>
      <c r="C15" s="58">
        <f>+'CUADRO 7B'!C147/1000</f>
        <v>444.11838916299996</v>
      </c>
      <c r="D15" s="58">
        <f>+'CUADRO 7B'!D147/1000</f>
        <v>583.51144750399999</v>
      </c>
      <c r="E15" s="58">
        <f>+'CUADRO 7B'!E147/1000</f>
        <v>344.17362999099998</v>
      </c>
      <c r="F15" s="58">
        <f>+'CUADRO 7B'!F147/1000</f>
        <v>527.84445971399998</v>
      </c>
      <c r="G15" s="58">
        <f>+'CUADRO 7B'!G147/1000</f>
        <v>726.46815508099996</v>
      </c>
      <c r="H15" s="58">
        <f>+'CUADRO 7B'!H147/1000</f>
        <v>562.66712004800002</v>
      </c>
      <c r="I15" s="58">
        <f>+'CUADRO 7B'!I147/1000</f>
        <v>1076.8961140429999</v>
      </c>
      <c r="J15" s="58">
        <f>+'CUADRO 7B'!J147/1000</f>
        <v>1695.167443453</v>
      </c>
      <c r="K15" s="58">
        <f>+'CUADRO 7B'!K147/1000</f>
        <v>1453.852384564</v>
      </c>
      <c r="L15" s="58">
        <f>+'CUADRO 7B'!L147/1000</f>
        <v>2396.6643460139999</v>
      </c>
      <c r="M15" s="58">
        <f>+'CUADRO 7B'!M147/1000</f>
        <v>3212.7189943909998</v>
      </c>
      <c r="N15" s="58">
        <f>+'CUADRO 7B'!N147/1000</f>
        <v>1527.90817096501</v>
      </c>
      <c r="O15" s="58">
        <f>+'CUADRO 7B'!O147/1000</f>
        <v>2223.5591118696298</v>
      </c>
      <c r="P15" s="58">
        <f>+'CUADRO 7B'!P147/1000</f>
        <v>2502.5961392270597</v>
      </c>
      <c r="Q15" s="58">
        <f>+'CUADRO 7B'!Q147/1000</f>
        <v>2630.0907898037294</v>
      </c>
      <c r="R15" s="58">
        <f>+'CUADRO 7B'!R147/1000</f>
        <v>2773.5605049014398</v>
      </c>
      <c r="S15" s="58">
        <f>+'CUADRO 7B'!S147/1000</f>
        <v>3383.2926612162205</v>
      </c>
      <c r="T15" s="58">
        <f>+'CUADRO 7B'!T147/1000</f>
        <v>4277.0815409566103</v>
      </c>
      <c r="U15" s="58">
        <f>+'CUADRO 7B'!U147/1000</f>
        <v>2491.0683839672906</v>
      </c>
      <c r="V15" s="58">
        <f>+'CUADRO 7B'!V147/1000</f>
        <v>2654.8298396068603</v>
      </c>
      <c r="W15" s="58">
        <f>+'CUADRO 7B'!W147/1000</f>
        <v>2792.22450309029</v>
      </c>
      <c r="X15" s="58">
        <f>+'CUADRO 7B'!X147/1000</f>
        <v>3812.1369833126296</v>
      </c>
      <c r="Y15" s="58">
        <f>+'CUADRO 7B'!Y147/1000</f>
        <v>3323.1615814540601</v>
      </c>
      <c r="Z15" s="58">
        <f>+'CUADRO 7B'!Z147/1000</f>
        <v>4767.9544007558688</v>
      </c>
      <c r="AA15" s="58">
        <f>+'CUADRO 7B'!AA147/1000</f>
        <v>7198.7335669067115</v>
      </c>
    </row>
    <row r="16" spans="2:27" x14ac:dyDescent="0.2">
      <c r="B16" s="79" t="s">
        <v>273</v>
      </c>
      <c r="C16" s="58">
        <f>+'CUADRO 7B'!C174/1000</f>
        <v>1052.082263878</v>
      </c>
      <c r="D16" s="58">
        <f>+'CUADRO 7B'!D174/1000</f>
        <v>1468.9451680999998</v>
      </c>
      <c r="E16" s="58">
        <f>+'CUADRO 7B'!E174/1000</f>
        <v>1592.9793610429999</v>
      </c>
      <c r="F16" s="58">
        <f>+'CUADRO 7B'!F174/1000</f>
        <v>1723.165022933</v>
      </c>
      <c r="G16" s="58">
        <f>+'CUADRO 7B'!G174/1000</f>
        <v>1914.4168947109999</v>
      </c>
      <c r="H16" s="58">
        <f>+'CUADRO 7B'!H174/1000</f>
        <v>2049.71930436</v>
      </c>
      <c r="I16" s="58">
        <f>+'CUADRO 7B'!I174/1000</f>
        <v>2522.1060817029997</v>
      </c>
      <c r="J16" s="58">
        <f>+'CUADRO 7B'!J174/1000</f>
        <v>2798.9058893670003</v>
      </c>
      <c r="K16" s="58">
        <f>+'CUADRO 7B'!K174/1000</f>
        <v>3239.0769834050002</v>
      </c>
      <c r="L16" s="58">
        <f>+'CUADRO 7B'!L174/1000</f>
        <v>3661.1069537010003</v>
      </c>
      <c r="M16" s="58">
        <f>+'CUADRO 7B'!M174/1000</f>
        <v>4000.1777570250001</v>
      </c>
      <c r="N16" s="58">
        <f>+'CUADRO 7B'!N174/1000</f>
        <v>2799.4399357745697</v>
      </c>
      <c r="O16" s="58">
        <f>+'CUADRO 7B'!O174/1000</f>
        <v>4864.8665249894102</v>
      </c>
      <c r="P16" s="58">
        <f>+'CUADRO 7B'!P174/1000</f>
        <v>3630.1962690795899</v>
      </c>
      <c r="Q16" s="58">
        <f>+'CUADRO 7B'!Q174/1000</f>
        <v>2740.3042929670801</v>
      </c>
      <c r="R16" s="58">
        <f>+'CUADRO 7B'!R174/1000</f>
        <v>2911.2020470585699</v>
      </c>
      <c r="S16" s="58">
        <f>+'CUADRO 7B'!S174/1000</f>
        <v>3123.5261774609703</v>
      </c>
      <c r="T16" s="58">
        <f>+'CUADRO 7B'!T174/1000</f>
        <v>3342.4325776659703</v>
      </c>
      <c r="U16" s="58">
        <f>+'CUADRO 7B'!U174/1000</f>
        <v>3617.35005800418</v>
      </c>
      <c r="V16" s="58">
        <f>+'CUADRO 7B'!V174/1000</f>
        <v>3765.5912239158802</v>
      </c>
      <c r="W16" s="58">
        <f>+'CUADRO 7B'!W174/1000</f>
        <v>3843.4517237964301</v>
      </c>
      <c r="X16" s="58">
        <f>+'CUADRO 7B'!X174/1000</f>
        <v>4106.6447981970396</v>
      </c>
      <c r="Y16" s="58">
        <f>+'CUADRO 7B'!Y174/1000</f>
        <v>4623.6034435562597</v>
      </c>
      <c r="Z16" s="58">
        <f>+'CUADRO 7B'!Z174/1000</f>
        <v>5250.9682959440397</v>
      </c>
      <c r="AA16" s="58">
        <f>+'CUADRO 7B'!AA174/1000</f>
        <v>5828.5776416312901</v>
      </c>
    </row>
    <row r="17" spans="2:27" x14ac:dyDescent="0.2">
      <c r="B17" s="79" t="s">
        <v>272</v>
      </c>
      <c r="C17" s="58">
        <f>+'CUADRO 7B'!C161/1000</f>
        <v>-18.306614302000003</v>
      </c>
      <c r="D17" s="58">
        <f>+'CUADRO 7B'!D161/1000</f>
        <v>39.077548399000001</v>
      </c>
      <c r="E17" s="58">
        <f>+'CUADRO 7B'!E161/1000</f>
        <v>33.448634478000002</v>
      </c>
      <c r="F17" s="58">
        <f>+'CUADRO 7B'!F161/1000</f>
        <v>130.818298806</v>
      </c>
      <c r="G17" s="58">
        <f>+'CUADRO 7B'!G161/1000</f>
        <v>36.417697229999995</v>
      </c>
      <c r="H17" s="58">
        <f>+'CUADRO 7B'!H161/1000</f>
        <v>45.989446341000004</v>
      </c>
      <c r="I17" s="58">
        <f>+'CUADRO 7B'!I161/1000</f>
        <v>40.278409245000006</v>
      </c>
      <c r="J17" s="58">
        <f>+'CUADRO 7B'!J161/1000</f>
        <v>46.083419734000003</v>
      </c>
      <c r="K17" s="58">
        <f>+'CUADRO 7B'!K161/1000</f>
        <v>51.251973655</v>
      </c>
      <c r="L17" s="58">
        <f>+'CUADRO 7B'!L161/1000</f>
        <v>46.606792487</v>
      </c>
      <c r="M17" s="58">
        <f>+'CUADRO 7B'!M161/1000</f>
        <v>103.718890364</v>
      </c>
      <c r="N17" s="58">
        <f>+'CUADRO 7B'!N161/1000</f>
        <v>46.857590586370002</v>
      </c>
      <c r="O17" s="58">
        <f>+'CUADRO 7B'!O161/1000</f>
        <v>132.23625218493001</v>
      </c>
      <c r="P17" s="58">
        <f>+'CUADRO 7B'!P161/1000</f>
        <v>286.16585738678003</v>
      </c>
      <c r="Q17" s="58">
        <f>+'CUADRO 7B'!Q161/1000</f>
        <v>336.21647858940003</v>
      </c>
      <c r="R17" s="58">
        <f>+'CUADRO 7B'!R161/1000</f>
        <v>352.05226016064</v>
      </c>
      <c r="S17" s="58">
        <f>+'CUADRO 7B'!S161/1000</f>
        <v>393.43760501603998</v>
      </c>
      <c r="T17" s="58">
        <f>+'CUADRO 7B'!T161/1000</f>
        <v>504.91204743648001</v>
      </c>
      <c r="U17" s="58">
        <f>+'CUADRO 7B'!U161/1000</f>
        <v>583.9391144130899</v>
      </c>
      <c r="V17" s="58">
        <f>+'CUADRO 7B'!V161/1000</f>
        <v>612.12211447933987</v>
      </c>
      <c r="W17" s="58">
        <f>+'CUADRO 7B'!W161/1000</f>
        <v>574.66724735726996</v>
      </c>
      <c r="X17" s="58">
        <f>+'CUADRO 7B'!X161/1000</f>
        <v>620.17849636193978</v>
      </c>
      <c r="Y17" s="58">
        <f>+'CUADRO 7B'!Y161/1000</f>
        <v>870.35715194858994</v>
      </c>
      <c r="Z17" s="58">
        <f>+'CUADRO 7B'!Z161/1000</f>
        <v>1028.7228250319497</v>
      </c>
      <c r="AA17" s="58">
        <f>+'CUADRO 7B'!AA161/1000</f>
        <v>1136.57712921813</v>
      </c>
    </row>
    <row r="18" spans="2:27" ht="12.75" customHeight="1" x14ac:dyDescent="0.2">
      <c r="B18" s="80" t="s">
        <v>324</v>
      </c>
      <c r="C18" s="53">
        <f t="shared" ref="C18:L18" si="2">+C13+C8</f>
        <v>43814.150965551999</v>
      </c>
      <c r="D18" s="53">
        <f t="shared" si="2"/>
        <v>61994.066069499997</v>
      </c>
      <c r="E18" s="53">
        <f t="shared" si="2"/>
        <v>59968.163314645994</v>
      </c>
      <c r="F18" s="53">
        <f t="shared" si="2"/>
        <v>71120.246362470993</v>
      </c>
      <c r="G18" s="53">
        <f t="shared" si="2"/>
        <v>75235.865061728997</v>
      </c>
      <c r="H18" s="53">
        <f t="shared" si="2"/>
        <v>94029.481227543016</v>
      </c>
      <c r="I18" s="53">
        <f t="shared" si="2"/>
        <v>100549.66833160901</v>
      </c>
      <c r="J18" s="53">
        <f t="shared" si="2"/>
        <v>100771.93801862899</v>
      </c>
      <c r="K18" s="53">
        <f t="shared" si="2"/>
        <v>122136.421040606</v>
      </c>
      <c r="L18" s="53">
        <f t="shared" si="2"/>
        <v>131308.69810879999</v>
      </c>
      <c r="M18" s="53">
        <f t="shared" ref="M18:AA18" si="3">+M8+M13</f>
        <v>125414.11776839038</v>
      </c>
      <c r="N18" s="53">
        <f t="shared" si="3"/>
        <v>141187.01467315838</v>
      </c>
      <c r="O18" s="53">
        <f t="shared" si="3"/>
        <v>154120.57945752301</v>
      </c>
      <c r="P18" s="53">
        <f t="shared" si="3"/>
        <v>178028.79907643213</v>
      </c>
      <c r="Q18" s="53">
        <f t="shared" si="3"/>
        <v>183849.79392677898</v>
      </c>
      <c r="R18" s="53">
        <f t="shared" si="3"/>
        <v>199970.45300283114</v>
      </c>
      <c r="S18" s="53">
        <f t="shared" si="3"/>
        <v>203617.33426066334</v>
      </c>
      <c r="T18" s="53">
        <f t="shared" si="3"/>
        <v>217365.74776627441</v>
      </c>
      <c r="U18" s="53">
        <f t="shared" si="3"/>
        <v>220733.87738877503</v>
      </c>
      <c r="V18" s="53">
        <f t="shared" si="3"/>
        <v>238870.79644659028</v>
      </c>
      <c r="W18" s="53">
        <f t="shared" si="3"/>
        <v>290616.55170944746</v>
      </c>
      <c r="X18" s="53">
        <f t="shared" si="3"/>
        <v>321476.05939841009</v>
      </c>
      <c r="Y18" s="53">
        <f t="shared" si="3"/>
        <v>329601.74478644883</v>
      </c>
      <c r="Z18" s="53">
        <f t="shared" si="3"/>
        <v>399436.69811779843</v>
      </c>
      <c r="AA18" s="53">
        <f t="shared" si="3"/>
        <v>400911.55215834704</v>
      </c>
    </row>
    <row r="19" spans="2:27" x14ac:dyDescent="0.2">
      <c r="B19" s="46" t="str">
        <f>+'CUADROS 1A'!B19</f>
        <v>Fuente: Ministerio de Hacienda y Crédito Público.  Ejecución de ingresos y gastos de las entidades del Presupuesto General de la Nación.</v>
      </c>
      <c r="V19" s="72"/>
      <c r="W19" s="72"/>
      <c r="X19" s="72"/>
      <c r="Y19" s="72"/>
    </row>
    <row r="20" spans="2:27" x14ac:dyDescent="0.2">
      <c r="B20" s="46" t="s">
        <v>333</v>
      </c>
      <c r="V20" s="72"/>
      <c r="W20" s="72"/>
      <c r="X20" s="72"/>
      <c r="Y20" s="73"/>
    </row>
    <row r="21" spans="2:27" x14ac:dyDescent="0.2">
      <c r="B21" s="46" t="s">
        <v>371</v>
      </c>
      <c r="V21" s="75"/>
      <c r="W21" s="75"/>
      <c r="X21" s="75"/>
      <c r="AA21" s="75"/>
    </row>
    <row r="22" spans="2:27" s="68" customFormat="1" x14ac:dyDescent="0.2">
      <c r="C22" s="1"/>
      <c r="D22" s="1"/>
      <c r="E22" s="1"/>
      <c r="F22" s="1"/>
      <c r="G22" s="1"/>
      <c r="H22" s="1"/>
      <c r="I22" s="1"/>
      <c r="J22" s="1"/>
      <c r="K22" s="1"/>
      <c r="L22" s="1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</row>
    <row r="23" spans="2:27" s="68" customFormat="1" x14ac:dyDescent="0.2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</row>
    <row r="24" spans="2:27" x14ac:dyDescent="0.2">
      <c r="M24" s="75"/>
      <c r="N24" s="75"/>
      <c r="O24" s="75"/>
      <c r="P24" s="75"/>
      <c r="Q24" s="75"/>
      <c r="R24" s="75"/>
      <c r="S24" s="75"/>
      <c r="T24" s="75"/>
      <c r="U24" s="75"/>
    </row>
    <row r="25" spans="2:27" x14ac:dyDescent="0.2">
      <c r="M25" s="75"/>
      <c r="N25" s="75"/>
      <c r="O25" s="75"/>
      <c r="P25" s="75"/>
      <c r="Q25" s="75"/>
      <c r="R25" s="75"/>
      <c r="S25" s="75"/>
      <c r="T25" s="75"/>
      <c r="U25" s="75"/>
    </row>
    <row r="26" spans="2:27" x14ac:dyDescent="0.2">
      <c r="M26" s="75"/>
      <c r="N26" s="75"/>
      <c r="O26" s="75"/>
      <c r="P26" s="75"/>
      <c r="Q26" s="75"/>
      <c r="R26" s="75"/>
      <c r="S26" s="75"/>
      <c r="T26" s="75"/>
      <c r="U26" s="75"/>
    </row>
    <row r="27" spans="2:27" x14ac:dyDescent="0.2">
      <c r="M27" s="75"/>
      <c r="N27" s="75"/>
      <c r="O27" s="75"/>
      <c r="P27" s="75"/>
      <c r="Q27" s="75"/>
      <c r="R27" s="75"/>
      <c r="S27" s="75"/>
      <c r="T27" s="75"/>
      <c r="U27" s="75"/>
    </row>
    <row r="28" spans="2:27" x14ac:dyDescent="0.2">
      <c r="M28" s="75"/>
      <c r="N28" s="75"/>
      <c r="O28" s="75"/>
      <c r="P28" s="75"/>
      <c r="Q28" s="75"/>
      <c r="R28" s="75"/>
      <c r="S28" s="75"/>
      <c r="T28" s="75"/>
      <c r="U28" s="7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5E145-00DD-474D-B11D-61ECC67D8729}">
  <sheetPr>
    <pageSetUpPr fitToPage="1"/>
  </sheetPr>
  <dimension ref="A1:AB44"/>
  <sheetViews>
    <sheetView showGridLines="0" zoomScaleNormal="100" workbookViewId="0">
      <pane xSplit="2" ySplit="7" topLeftCell="S8" activePane="bottomRight" state="frozen"/>
      <selection pane="topRight" activeCell="C1" sqref="C1"/>
      <selection pane="bottomLeft" activeCell="A8" sqref="A8"/>
      <selection pane="bottomRight" activeCell="S12" sqref="S12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15" width="9.85546875" style="4" bestFit="1" customWidth="1"/>
    <col min="16" max="27" width="10.7109375" style="4" bestFit="1" customWidth="1"/>
    <col min="28" max="16384" width="11.42578125" style="4"/>
  </cols>
  <sheetData>
    <row r="1" spans="1:28" s="46" customFormat="1" ht="12.75" x14ac:dyDescent="0.2">
      <c r="A1" s="6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1:28" s="46" customFormat="1" ht="12.75" x14ac:dyDescent="0.2">
      <c r="A5" s="68"/>
      <c r="B5" s="83" t="s">
        <v>351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</row>
    <row r="6" spans="1:28" s="46" customFormat="1" ht="15" customHeight="1" thickBot="1" x14ac:dyDescent="0.3">
      <c r="A6" s="68"/>
      <c r="B6" s="88" t="s">
        <v>265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64" t="s">
        <v>328</v>
      </c>
      <c r="I7" s="64">
        <v>2006</v>
      </c>
      <c r="J7" s="64">
        <v>2007</v>
      </c>
      <c r="K7" s="64">
        <v>2008</v>
      </c>
      <c r="L7" s="64">
        <v>2009</v>
      </c>
      <c r="M7" s="64">
        <v>2010</v>
      </c>
      <c r="N7" s="64">
        <v>2011</v>
      </c>
      <c r="O7" s="64">
        <v>2012</v>
      </c>
      <c r="P7" s="64" t="s">
        <v>329</v>
      </c>
      <c r="Q7" s="64">
        <v>2014</v>
      </c>
      <c r="R7" s="64">
        <v>2015</v>
      </c>
      <c r="S7" s="64">
        <v>2016</v>
      </c>
      <c r="T7" s="64">
        <v>2017</v>
      </c>
      <c r="U7" s="64">
        <v>2018</v>
      </c>
      <c r="V7" s="64">
        <v>2019</v>
      </c>
      <c r="W7" s="64">
        <v>2020</v>
      </c>
      <c r="X7" s="64">
        <v>2021</v>
      </c>
      <c r="Y7" s="64">
        <v>2022</v>
      </c>
      <c r="Z7" s="64">
        <v>2023</v>
      </c>
      <c r="AA7" s="64">
        <v>2024</v>
      </c>
      <c r="AB7" s="64" t="s">
        <v>369</v>
      </c>
    </row>
    <row r="8" spans="1:28" s="52" customFormat="1" x14ac:dyDescent="0.2">
      <c r="B8" s="69" t="s">
        <v>102</v>
      </c>
      <c r="C8" s="66">
        <f>+'CUADRO 7A'!C10</f>
        <v>18991721.199999999</v>
      </c>
      <c r="D8" s="66">
        <f>+'CUADRO 7A'!D10</f>
        <v>24801070</v>
      </c>
      <c r="E8" s="66">
        <f>+'CUADRO 7A'!E10</f>
        <v>28559507.688322999</v>
      </c>
      <c r="F8" s="66">
        <f>+'CUADRO 7A'!F10</f>
        <v>31723056.578800999</v>
      </c>
      <c r="G8" s="66">
        <f>+'CUADRO 7A'!G10</f>
        <v>36586932</v>
      </c>
      <c r="H8" s="66">
        <f>+'CUADRO 7A'!H10</f>
        <v>38779806</v>
      </c>
      <c r="I8" s="66">
        <f>+'CUADRO 7A'!I10</f>
        <v>46101145</v>
      </c>
      <c r="J8" s="66">
        <f>+'CUADRO 7A'!J10</f>
        <v>53846056</v>
      </c>
      <c r="K8" s="66">
        <f>+'CUADRO 7A'!K10</f>
        <v>65966048</v>
      </c>
      <c r="L8" s="66">
        <f>+'CUADRO 7A'!L10</f>
        <v>75051961</v>
      </c>
      <c r="M8" s="66">
        <f>+'CUADRO 7A'!M10</f>
        <v>70652833</v>
      </c>
      <c r="N8" s="66">
        <f>+'CUADRO 7A'!N10</f>
        <v>74680212.628281996</v>
      </c>
      <c r="O8" s="66">
        <f>+'CUADRO 7A'!O10</f>
        <v>88923287.565841004</v>
      </c>
      <c r="P8" s="66">
        <f>+'CUADRO 7A'!P10</f>
        <v>101570794.07551301</v>
      </c>
      <c r="Q8" s="66">
        <f>+'CUADRO 7A'!Q10</f>
        <v>103296882.31551699</v>
      </c>
      <c r="R8" s="66">
        <f>+'CUADRO 7A'!R10</f>
        <v>109639353.60941701</v>
      </c>
      <c r="S8" s="66">
        <f>+'CUADRO 7A'!S10</f>
        <v>116603593.609117</v>
      </c>
      <c r="T8" s="66">
        <f>+'CUADRO 7A'!T10</f>
        <v>124448963.610902</v>
      </c>
      <c r="U8" s="66">
        <f>+'CUADRO 7A'!U10</f>
        <v>137368012.94465399</v>
      </c>
      <c r="V8" s="66">
        <f>+'CUADRO 7A'!V10</f>
        <v>142881985.63188499</v>
      </c>
      <c r="W8" s="66">
        <f>+'CUADRO 7A'!W10</f>
        <v>134992097</v>
      </c>
      <c r="X8" s="66">
        <f>+'CUADRO 7A'!X10</f>
        <v>150372594</v>
      </c>
      <c r="Y8" s="66">
        <f>+'CUADRO 7A'!Y10</f>
        <v>169366736</v>
      </c>
      <c r="Z8" s="66">
        <f>+'CUADRO 7A'!Z10</f>
        <v>274167952</v>
      </c>
      <c r="AA8" s="66">
        <f>+'CUADRO 7A'!AA10</f>
        <v>287465760</v>
      </c>
      <c r="AB8" s="66">
        <f>+'CUADRO 7A'!AB10</f>
        <v>304504767</v>
      </c>
    </row>
    <row r="9" spans="1:28" s="52" customFormat="1" x14ac:dyDescent="0.2">
      <c r="B9" s="56" t="s">
        <v>103</v>
      </c>
      <c r="C9" s="55">
        <f>+'CUADRO 7A'!C11</f>
        <v>6914300</v>
      </c>
      <c r="D9" s="55">
        <f>+'CUADRO 7A'!D11</f>
        <v>9974142</v>
      </c>
      <c r="E9" s="55">
        <f>+'CUADRO 7A'!E11</f>
        <v>12050367.688323</v>
      </c>
      <c r="F9" s="55">
        <f>+'CUADRO 7A'!F11</f>
        <v>13324294.348637</v>
      </c>
      <c r="G9" s="55">
        <f>+'CUADRO 7A'!G11</f>
        <v>15972820</v>
      </c>
      <c r="H9" s="55">
        <f>+'CUADRO 7A'!H11</f>
        <v>16251141</v>
      </c>
      <c r="I9" s="55">
        <f>+'CUADRO 7A'!I11</f>
        <v>19403855</v>
      </c>
      <c r="J9" s="55">
        <f>+'CUADRO 7A'!J11</f>
        <v>23671427</v>
      </c>
      <c r="K9" s="55">
        <f>+'CUADRO 7A'!K11</f>
        <v>26400057</v>
      </c>
      <c r="L9" s="55">
        <f>+'CUADRO 7A'!L11</f>
        <v>31591144</v>
      </c>
      <c r="M9" s="55">
        <f>+'CUADRO 7A'!M11</f>
        <v>29941754</v>
      </c>
      <c r="N9" s="55">
        <f>+'CUADRO 7A'!N11</f>
        <v>33436564.628281999</v>
      </c>
      <c r="O9" s="55">
        <f>+'CUADRO 7A'!O11</f>
        <v>43372339.565840997</v>
      </c>
      <c r="P9" s="55">
        <f>+'CUADRO 7A'!P11</f>
        <v>48386645.439512998</v>
      </c>
      <c r="Q9" s="55">
        <f>+'CUADRO 7A'!Q11</f>
        <v>49383462.837052003</v>
      </c>
      <c r="R9" s="55">
        <f>+'CUADRO 7A'!R11</f>
        <v>50745996.609416999</v>
      </c>
      <c r="S9" s="55">
        <f>+'CUADRO 7A'!S11</f>
        <v>49332984.095927</v>
      </c>
      <c r="T9" s="55">
        <f>+'CUADRO 7A'!T11</f>
        <v>55852761.136953004</v>
      </c>
      <c r="U9" s="55">
        <f>+'CUADRO 7A'!U11</f>
        <v>60636139.196741998</v>
      </c>
      <c r="V9" s="55">
        <f>+'CUADRO 7A'!V11</f>
        <v>65290455</v>
      </c>
      <c r="W9" s="55">
        <f>+'CUADRO 7A'!W11</f>
        <v>65447847</v>
      </c>
      <c r="X9" s="55">
        <f>+'CUADRO 7A'!X11</f>
        <v>72882812</v>
      </c>
      <c r="Y9" s="55">
        <f>+'CUADRO 7A'!Y11</f>
        <v>81098256</v>
      </c>
      <c r="Z9" s="55">
        <f>+'CUADRO 7A'!Z11</f>
        <v>148670546</v>
      </c>
      <c r="AA9" s="55">
        <f>+'CUADRO 7A'!AA11</f>
        <v>146701331</v>
      </c>
      <c r="AB9" s="55">
        <f>+'CUADRO 7A'!AB11</f>
        <v>151447583</v>
      </c>
    </row>
    <row r="10" spans="1:28" x14ac:dyDescent="0.2">
      <c r="B10" s="57" t="s">
        <v>104</v>
      </c>
      <c r="C10" s="58">
        <f>+'CUADRO 7A'!C12</f>
        <v>6914300</v>
      </c>
      <c r="D10" s="58">
        <f>+'CUADRO 7A'!D12</f>
        <v>9974142</v>
      </c>
      <c r="E10" s="58">
        <f>+'CUADRO 7A'!E12</f>
        <v>11404221.688323</v>
      </c>
      <c r="F10" s="58">
        <f>+'CUADRO 7A'!F12</f>
        <v>11717105</v>
      </c>
      <c r="G10" s="58">
        <f>+'CUADRO 7A'!G12</f>
        <v>15534000</v>
      </c>
      <c r="H10" s="58">
        <f>+'CUADRO 7A'!H12</f>
        <v>15788186</v>
      </c>
      <c r="I10" s="58">
        <f>+'CUADRO 7A'!I12</f>
        <v>18940987</v>
      </c>
      <c r="J10" s="58">
        <f>+'CUADRO 7A'!J12</f>
        <v>22508427</v>
      </c>
      <c r="K10" s="58">
        <f>+'CUADRO 7A'!K12</f>
        <v>23420484</v>
      </c>
      <c r="L10" s="58">
        <f>+'CUADRO 7A'!L12</f>
        <v>29527566</v>
      </c>
      <c r="M10" s="58">
        <f>+'CUADRO 7A'!M12</f>
        <v>27808754</v>
      </c>
      <c r="N10" s="58">
        <f>+'CUADRO 7A'!N12</f>
        <v>30227126</v>
      </c>
      <c r="O10" s="58">
        <f>+'CUADRO 7A'!O12</f>
        <v>39100439.565840997</v>
      </c>
      <c r="P10" s="58">
        <f>+'CUADRO 7A'!P12</f>
        <v>44234975.439512998</v>
      </c>
      <c r="Q10" s="58">
        <f>+'CUADRO 7A'!Q12</f>
        <v>45239050.837052003</v>
      </c>
      <c r="R10" s="58">
        <f>+'CUADRO 7A'!R12</f>
        <v>42009739.609416999</v>
      </c>
      <c r="S10" s="58">
        <f>+'CUADRO 7A'!S12</f>
        <v>40123220.095927</v>
      </c>
      <c r="T10" s="58">
        <f>+'CUADRO 7A'!T12</f>
        <v>53041254.136953004</v>
      </c>
      <c r="U10" s="58">
        <f>+'CUADRO 7A'!U12</f>
        <v>60636139.196741998</v>
      </c>
      <c r="V10" s="58">
        <f>+'CUADRO 7A'!V12</f>
        <v>63400455</v>
      </c>
      <c r="W10" s="58">
        <f>+'CUADRO 7A'!W12</f>
        <v>64594382</v>
      </c>
      <c r="X10" s="58">
        <f>+'CUADRO 7A'!X12</f>
        <v>71724302</v>
      </c>
      <c r="Y10" s="58">
        <f>+'CUADRO 7A'!Y12</f>
        <v>80350531</v>
      </c>
      <c r="Z10" s="58">
        <f>+'CUADRO 7A'!Z12</f>
        <v>144840138</v>
      </c>
      <c r="AA10" s="58">
        <f>+'CUADRO 7A'!AA12</f>
        <v>142191969</v>
      </c>
      <c r="AB10" s="58">
        <f>+'CUADRO 7A'!AB12</f>
        <v>147639055</v>
      </c>
    </row>
    <row r="11" spans="1:28" x14ac:dyDescent="0.2">
      <c r="B11" s="57" t="s">
        <v>105</v>
      </c>
      <c r="C11" s="58">
        <f>+'CUADRO 7A'!C13</f>
        <v>0</v>
      </c>
      <c r="D11" s="58">
        <f>+'CUADRO 7A'!D13</f>
        <v>0</v>
      </c>
      <c r="E11" s="58">
        <f>+'CUADRO 7A'!E13</f>
        <v>0</v>
      </c>
      <c r="F11" s="58">
        <f>+'CUADRO 7A'!F13</f>
        <v>0</v>
      </c>
      <c r="G11" s="58">
        <f>+'CUADRO 7A'!G13</f>
        <v>0</v>
      </c>
      <c r="H11" s="58">
        <f>+'CUADRO 7A'!H13</f>
        <v>0</v>
      </c>
      <c r="I11" s="58">
        <f>+'CUADRO 7A'!I13</f>
        <v>0</v>
      </c>
      <c r="J11" s="58">
        <f>+'CUADRO 7A'!J13</f>
        <v>0</v>
      </c>
      <c r="K11" s="58">
        <f>+'CUADRO 7A'!K13</f>
        <v>0</v>
      </c>
      <c r="L11" s="58">
        <f>+'CUADRO 7A'!L13</f>
        <v>0</v>
      </c>
      <c r="M11" s="58">
        <f>+'CUADRO 7A'!M13</f>
        <v>0</v>
      </c>
      <c r="N11" s="58">
        <f>+'CUADRO 7A'!N13</f>
        <v>0</v>
      </c>
      <c r="O11" s="58">
        <f>+'CUADRO 7A'!O13</f>
        <v>0</v>
      </c>
      <c r="P11" s="58">
        <f>+'CUADRO 7A'!P13</f>
        <v>0</v>
      </c>
      <c r="Q11" s="58">
        <f>+'CUADRO 7A'!Q13</f>
        <v>0</v>
      </c>
      <c r="R11" s="58">
        <f>+'CUADRO 7A'!R13</f>
        <v>0</v>
      </c>
      <c r="S11" s="58">
        <f>+'CUADRO 7A'!S13</f>
        <v>0</v>
      </c>
      <c r="T11" s="58">
        <f>+'CUADRO 7A'!T13</f>
        <v>0</v>
      </c>
      <c r="U11" s="58">
        <f>+'CUADRO 7A'!U13</f>
        <v>0</v>
      </c>
      <c r="V11" s="58">
        <f>+'CUADRO 7A'!V13</f>
        <v>0</v>
      </c>
      <c r="W11" s="58">
        <f>+'CUADRO 7A'!W13</f>
        <v>0</v>
      </c>
      <c r="X11" s="58">
        <f>+'CUADRO 7A'!X13</f>
        <v>0</v>
      </c>
      <c r="Y11" s="58">
        <f>+'CUADRO 7A'!Y13</f>
        <v>0</v>
      </c>
      <c r="Z11" s="58">
        <f>+'CUADRO 7A'!Z13</f>
        <v>0</v>
      </c>
      <c r="AA11" s="58">
        <f>+'CUADRO 7A'!AA13</f>
        <v>0</v>
      </c>
      <c r="AB11" s="58">
        <f>+'CUADRO 7A'!AB13</f>
        <v>0</v>
      </c>
    </row>
    <row r="12" spans="1:28" x14ac:dyDescent="0.2">
      <c r="B12" s="57" t="s">
        <v>106</v>
      </c>
      <c r="C12" s="58">
        <f>+'CUADRO 7A'!C14</f>
        <v>0</v>
      </c>
      <c r="D12" s="58">
        <f>+'CUADRO 7A'!D14</f>
        <v>0</v>
      </c>
      <c r="E12" s="58">
        <f>+'CUADRO 7A'!E14</f>
        <v>646146</v>
      </c>
      <c r="F12" s="58">
        <f>+'CUADRO 7A'!F14</f>
        <v>1607189.348637</v>
      </c>
      <c r="G12" s="58">
        <f>+'CUADRO 7A'!G14</f>
        <v>0</v>
      </c>
      <c r="H12" s="58">
        <f>+'CUADRO 7A'!H14</f>
        <v>0</v>
      </c>
      <c r="I12" s="58">
        <f>+'CUADRO 7A'!I14</f>
        <v>0</v>
      </c>
      <c r="J12" s="58">
        <f>+'CUADRO 7A'!J14</f>
        <v>0</v>
      </c>
      <c r="K12" s="58">
        <f>+'CUADRO 7A'!K14</f>
        <v>0</v>
      </c>
      <c r="L12" s="58">
        <f>+'CUADRO 7A'!L14</f>
        <v>0</v>
      </c>
      <c r="M12" s="58">
        <f>+'CUADRO 7A'!M14</f>
        <v>0</v>
      </c>
      <c r="N12" s="58">
        <f>+'CUADRO 7A'!N14</f>
        <v>0</v>
      </c>
      <c r="O12" s="58">
        <f>+'CUADRO 7A'!O14</f>
        <v>0</v>
      </c>
      <c r="P12" s="58">
        <f>+'CUADRO 7A'!P14</f>
        <v>0</v>
      </c>
      <c r="Q12" s="58">
        <f>+'CUADRO 7A'!Q14</f>
        <v>0</v>
      </c>
      <c r="R12" s="58">
        <f>+'CUADRO 7A'!R14</f>
        <v>0</v>
      </c>
      <c r="S12" s="58">
        <f>+'CUADRO 7A'!S14</f>
        <v>0</v>
      </c>
      <c r="T12" s="58">
        <f>+'CUADRO 7A'!T14</f>
        <v>0</v>
      </c>
      <c r="U12" s="58">
        <f>+'CUADRO 7A'!U14</f>
        <v>0</v>
      </c>
      <c r="V12" s="58">
        <f>+'CUADRO 7A'!V14</f>
        <v>0</v>
      </c>
      <c r="W12" s="58">
        <f>+'CUADRO 7A'!W14</f>
        <v>0</v>
      </c>
      <c r="X12" s="58">
        <f>+'CUADRO 7A'!X14</f>
        <v>0</v>
      </c>
      <c r="Y12" s="58">
        <f>+'CUADRO 7A'!Y14</f>
        <v>0</v>
      </c>
      <c r="Z12" s="58">
        <f>+'CUADRO 7A'!Z14</f>
        <v>0</v>
      </c>
      <c r="AA12" s="58">
        <f>+'CUADRO 7A'!AA14</f>
        <v>0</v>
      </c>
      <c r="AB12" s="58">
        <f>+'CUADRO 7A'!AB14</f>
        <v>0</v>
      </c>
    </row>
    <row r="13" spans="1:28" x14ac:dyDescent="0.2">
      <c r="B13" s="57" t="s">
        <v>107</v>
      </c>
      <c r="C13" s="58">
        <f>+'CUADRO 7A'!C15</f>
        <v>0</v>
      </c>
      <c r="D13" s="58">
        <f>+'CUADRO 7A'!D15</f>
        <v>0</v>
      </c>
      <c r="E13" s="58">
        <f>+'CUADRO 7A'!E15</f>
        <v>0</v>
      </c>
      <c r="F13" s="58">
        <f>+'CUADRO 7A'!F15</f>
        <v>0</v>
      </c>
      <c r="G13" s="58">
        <f>+'CUADRO 7A'!G15</f>
        <v>438820</v>
      </c>
      <c r="H13" s="58">
        <f>+'CUADRO 7A'!H15</f>
        <v>462955</v>
      </c>
      <c r="I13" s="58">
        <f>+'CUADRO 7A'!I15</f>
        <v>462868</v>
      </c>
      <c r="J13" s="58">
        <f>+'CUADRO 7A'!J15</f>
        <v>1163000</v>
      </c>
      <c r="K13" s="58">
        <f>+'CUADRO 7A'!K15</f>
        <v>2979573</v>
      </c>
      <c r="L13" s="58">
        <f>+'CUADRO 7A'!L15</f>
        <v>2063578</v>
      </c>
      <c r="M13" s="58">
        <f>+'CUADRO 7A'!M15</f>
        <v>2133000</v>
      </c>
      <c r="N13" s="58">
        <f>+'CUADRO 7A'!N15</f>
        <v>2556821.4672690001</v>
      </c>
      <c r="O13" s="58">
        <f>+'CUADRO 7A'!O15</f>
        <v>3418889</v>
      </c>
      <c r="P13" s="58">
        <f>+'CUADRO 7A'!P15</f>
        <v>3291532</v>
      </c>
      <c r="Q13" s="58">
        <f>+'CUADRO 7A'!Q15</f>
        <v>3437593</v>
      </c>
      <c r="R13" s="58">
        <f>+'CUADRO 7A'!R15</f>
        <v>0</v>
      </c>
      <c r="S13" s="58">
        <f>+'CUADRO 7A'!S15</f>
        <v>0</v>
      </c>
      <c r="T13" s="58">
        <f>+'CUADRO 7A'!T15</f>
        <v>0</v>
      </c>
      <c r="U13" s="58">
        <f>+'CUADRO 7A'!U15</f>
        <v>0</v>
      </c>
      <c r="V13" s="58">
        <f>+'CUADRO 7A'!V15</f>
        <v>800000</v>
      </c>
      <c r="W13" s="58">
        <f>+'CUADRO 7A'!W15</f>
        <v>853465</v>
      </c>
      <c r="X13" s="58">
        <f>+'CUADRO 7A'!X15</f>
        <v>922216</v>
      </c>
      <c r="Y13" s="58">
        <f>+'CUADRO 7A'!Y15</f>
        <v>0</v>
      </c>
      <c r="Z13" s="58">
        <f>+'CUADRO 7A'!Z15</f>
        <v>1774651</v>
      </c>
      <c r="AA13" s="58">
        <f>+'CUADRO 7A'!AA15</f>
        <v>1971543</v>
      </c>
      <c r="AB13" s="58">
        <f>+'CUADRO 7A'!AB15</f>
        <v>1409421</v>
      </c>
    </row>
    <row r="14" spans="1:28" x14ac:dyDescent="0.2">
      <c r="B14" s="57" t="s">
        <v>108</v>
      </c>
      <c r="C14" s="58">
        <f>+'CUADRO 7A'!C16</f>
        <v>0</v>
      </c>
      <c r="D14" s="58">
        <f>+'CUADRO 7A'!D16</f>
        <v>0</v>
      </c>
      <c r="E14" s="58">
        <f>+'CUADRO 7A'!E16</f>
        <v>0</v>
      </c>
      <c r="F14" s="58">
        <f>+'CUADRO 7A'!F16</f>
        <v>0</v>
      </c>
      <c r="G14" s="58">
        <f>+'CUADRO 7A'!G16</f>
        <v>0</v>
      </c>
      <c r="H14" s="58">
        <f>+'CUADRO 7A'!H16</f>
        <v>0</v>
      </c>
      <c r="I14" s="58">
        <f>+'CUADRO 7A'!I16</f>
        <v>0</v>
      </c>
      <c r="J14" s="58">
        <f>+'CUADRO 7A'!J16</f>
        <v>0</v>
      </c>
      <c r="K14" s="58">
        <f>+'CUADRO 7A'!K16</f>
        <v>0</v>
      </c>
      <c r="L14" s="58">
        <f>+'CUADRO 7A'!L16</f>
        <v>0</v>
      </c>
      <c r="M14" s="58">
        <f>+'CUADRO 7A'!M16</f>
        <v>0</v>
      </c>
      <c r="N14" s="58">
        <f>+'CUADRO 7A'!N16</f>
        <v>652617.16101299995</v>
      </c>
      <c r="O14" s="58">
        <f>+'CUADRO 7A'!O16</f>
        <v>853011</v>
      </c>
      <c r="P14" s="58">
        <f>+'CUADRO 7A'!P16</f>
        <v>860138</v>
      </c>
      <c r="Q14" s="58">
        <f>+'CUADRO 7A'!Q16</f>
        <v>706819</v>
      </c>
      <c r="R14" s="58">
        <f>+'CUADRO 7A'!R16</f>
        <v>0</v>
      </c>
      <c r="S14" s="58">
        <f>+'CUADRO 7A'!S16</f>
        <v>0</v>
      </c>
      <c r="T14" s="58">
        <f>+'CUADRO 7A'!T16</f>
        <v>0</v>
      </c>
      <c r="U14" s="58">
        <f>+'CUADRO 7A'!U16</f>
        <v>0</v>
      </c>
      <c r="V14" s="58">
        <f>+'CUADRO 7A'!V16</f>
        <v>0</v>
      </c>
      <c r="W14" s="58">
        <f>+'CUADRO 7A'!W16</f>
        <v>0</v>
      </c>
      <c r="X14" s="58">
        <f>+'CUADRO 7A'!X16</f>
        <v>0</v>
      </c>
      <c r="Y14" s="58">
        <f>+'CUADRO 7A'!Y16</f>
        <v>0</v>
      </c>
      <c r="Z14" s="58">
        <f>+'CUADRO 7A'!Z16</f>
        <v>0</v>
      </c>
      <c r="AA14" s="58">
        <f>+'CUADRO 7A'!AA16</f>
        <v>0</v>
      </c>
      <c r="AB14" s="58">
        <f>+'CUADRO 7A'!AB16</f>
        <v>0</v>
      </c>
    </row>
    <row r="15" spans="1:28" x14ac:dyDescent="0.2">
      <c r="B15" s="57" t="s">
        <v>109</v>
      </c>
      <c r="C15" s="58">
        <f>+'CUADRO 7A'!C17</f>
        <v>0</v>
      </c>
      <c r="D15" s="58">
        <f>+'CUADRO 7A'!D17</f>
        <v>0</v>
      </c>
      <c r="E15" s="58">
        <f>+'CUADRO 7A'!E17</f>
        <v>0</v>
      </c>
      <c r="F15" s="58">
        <f>+'CUADRO 7A'!F17</f>
        <v>0</v>
      </c>
      <c r="G15" s="58">
        <f>+'CUADRO 7A'!G17</f>
        <v>0</v>
      </c>
      <c r="H15" s="58">
        <f>+'CUADRO 7A'!H17</f>
        <v>0</v>
      </c>
      <c r="I15" s="58">
        <f>+'CUADRO 7A'!I17</f>
        <v>0</v>
      </c>
      <c r="J15" s="58">
        <f>+'CUADRO 7A'!J17</f>
        <v>0</v>
      </c>
      <c r="K15" s="58">
        <f>+'CUADRO 7A'!K17</f>
        <v>0</v>
      </c>
      <c r="L15" s="58">
        <f>+'CUADRO 7A'!L17</f>
        <v>0</v>
      </c>
      <c r="M15" s="58">
        <f>+'CUADRO 7A'!M17</f>
        <v>0</v>
      </c>
      <c r="N15" s="58">
        <f>+'CUADRO 7A'!N17</f>
        <v>0</v>
      </c>
      <c r="O15" s="58">
        <f>+'CUADRO 7A'!O17</f>
        <v>0</v>
      </c>
      <c r="P15" s="58">
        <f>+'CUADRO 7A'!P17</f>
        <v>0</v>
      </c>
      <c r="Q15" s="58">
        <f>+'CUADRO 7A'!Q17</f>
        <v>0</v>
      </c>
      <c r="R15" s="58">
        <f>+'CUADRO 7A'!R17</f>
        <v>4851765</v>
      </c>
      <c r="S15" s="58">
        <f>+'CUADRO 7A'!S17</f>
        <v>4328696</v>
      </c>
      <c r="T15" s="58">
        <f>+'CUADRO 7A'!T17</f>
        <v>2811507</v>
      </c>
      <c r="U15" s="58">
        <f>+'CUADRO 7A'!U17</f>
        <v>0</v>
      </c>
      <c r="V15" s="58">
        <f>+'CUADRO 7A'!V17</f>
        <v>90000</v>
      </c>
      <c r="W15" s="58">
        <f>+'CUADRO 7A'!W17</f>
        <v>0</v>
      </c>
      <c r="X15" s="58">
        <f>+'CUADRO 7A'!X17</f>
        <v>0</v>
      </c>
      <c r="Y15" s="58">
        <f>+'CUADRO 7A'!Y17</f>
        <v>0</v>
      </c>
      <c r="Z15" s="58">
        <f>+'CUADRO 7A'!Z17</f>
        <v>0</v>
      </c>
      <c r="AA15" s="58">
        <f>+'CUADRO 7A'!AA17</f>
        <v>23303</v>
      </c>
      <c r="AB15" s="58">
        <f>+'CUADRO 7A'!AB17</f>
        <v>0</v>
      </c>
    </row>
    <row r="16" spans="1:28" x14ac:dyDescent="0.2">
      <c r="B16" s="57" t="s">
        <v>110</v>
      </c>
      <c r="C16" s="58">
        <f>+'CUADRO 7A'!C18</f>
        <v>0</v>
      </c>
      <c r="D16" s="58">
        <f>+'CUADRO 7A'!D18</f>
        <v>0</v>
      </c>
      <c r="E16" s="58">
        <f>+'CUADRO 7A'!E18</f>
        <v>0</v>
      </c>
      <c r="F16" s="58">
        <f>+'CUADRO 7A'!F18</f>
        <v>0</v>
      </c>
      <c r="G16" s="58">
        <f>+'CUADRO 7A'!G18</f>
        <v>0</v>
      </c>
      <c r="H16" s="58">
        <f>+'CUADRO 7A'!H18</f>
        <v>0</v>
      </c>
      <c r="I16" s="58">
        <f>+'CUADRO 7A'!I18</f>
        <v>0</v>
      </c>
      <c r="J16" s="58">
        <f>+'CUADRO 7A'!J18</f>
        <v>0</v>
      </c>
      <c r="K16" s="58">
        <f>+'CUADRO 7A'!K18</f>
        <v>0</v>
      </c>
      <c r="L16" s="58">
        <f>+'CUADRO 7A'!L18</f>
        <v>0</v>
      </c>
      <c r="M16" s="58">
        <f>+'CUADRO 7A'!M18</f>
        <v>0</v>
      </c>
      <c r="N16" s="58">
        <f>+'CUADRO 7A'!N18</f>
        <v>0</v>
      </c>
      <c r="O16" s="58">
        <f>+'CUADRO 7A'!O18</f>
        <v>0</v>
      </c>
      <c r="P16" s="58">
        <f>+'CUADRO 7A'!P18</f>
        <v>0</v>
      </c>
      <c r="Q16" s="58">
        <f>+'CUADRO 7A'!Q18</f>
        <v>0</v>
      </c>
      <c r="R16" s="58">
        <f>+'CUADRO 7A'!R18</f>
        <v>3884492</v>
      </c>
      <c r="S16" s="58">
        <f>+'CUADRO 7A'!S18</f>
        <v>4881068</v>
      </c>
      <c r="T16" s="58">
        <f>+'CUADRO 7A'!T18</f>
        <v>0</v>
      </c>
      <c r="U16" s="58">
        <f>+'CUADRO 7A'!U18</f>
        <v>0</v>
      </c>
      <c r="V16" s="58">
        <f>+'CUADRO 7A'!V18</f>
        <v>0</v>
      </c>
      <c r="W16" s="58">
        <f>+'CUADRO 7A'!W18</f>
        <v>0</v>
      </c>
      <c r="X16" s="58">
        <f>+'CUADRO 7A'!X18</f>
        <v>0</v>
      </c>
      <c r="Y16" s="58">
        <f>+'CUADRO 7A'!Y18</f>
        <v>0</v>
      </c>
      <c r="Z16" s="58">
        <f>+'CUADRO 7A'!Z18</f>
        <v>0</v>
      </c>
      <c r="AA16" s="58">
        <f>+'CUADRO 7A'!AA18</f>
        <v>0</v>
      </c>
      <c r="AB16" s="58">
        <f>+'CUADRO 7A'!AB18</f>
        <v>0</v>
      </c>
    </row>
    <row r="17" spans="2:28" x14ac:dyDescent="0.2">
      <c r="B17" s="57" t="s">
        <v>111</v>
      </c>
      <c r="C17" s="58">
        <f>+'CUADRO 7A'!C19</f>
        <v>0</v>
      </c>
      <c r="D17" s="58">
        <f>+'CUADRO 7A'!D19</f>
        <v>0</v>
      </c>
      <c r="E17" s="58">
        <f>+'CUADRO 7A'!E19</f>
        <v>0</v>
      </c>
      <c r="F17" s="58">
        <f>+'CUADRO 7A'!F19</f>
        <v>0</v>
      </c>
      <c r="G17" s="58">
        <f>+'CUADRO 7A'!G19</f>
        <v>0</v>
      </c>
      <c r="H17" s="58">
        <f>+'CUADRO 7A'!H19</f>
        <v>0</v>
      </c>
      <c r="I17" s="58">
        <f>+'CUADRO 7A'!I19</f>
        <v>0</v>
      </c>
      <c r="J17" s="58">
        <f>+'CUADRO 7A'!J19</f>
        <v>0</v>
      </c>
      <c r="K17" s="58">
        <f>+'CUADRO 7A'!K19</f>
        <v>0</v>
      </c>
      <c r="L17" s="58">
        <f>+'CUADRO 7A'!L19</f>
        <v>0</v>
      </c>
      <c r="M17" s="58">
        <f>+'CUADRO 7A'!M19</f>
        <v>0</v>
      </c>
      <c r="N17" s="58">
        <f>+'CUADRO 7A'!N19</f>
        <v>0</v>
      </c>
      <c r="O17" s="58">
        <f>+'CUADRO 7A'!O19</f>
        <v>0</v>
      </c>
      <c r="P17" s="58">
        <f>+'CUADRO 7A'!P19</f>
        <v>0</v>
      </c>
      <c r="Q17" s="58">
        <f>+'CUADRO 7A'!Q19</f>
        <v>0</v>
      </c>
      <c r="R17" s="58">
        <f>+'CUADRO 7A'!R19</f>
        <v>0</v>
      </c>
      <c r="S17" s="58">
        <f>+'CUADRO 7A'!S19</f>
        <v>0</v>
      </c>
      <c r="T17" s="58">
        <f>+'CUADRO 7A'!T19</f>
        <v>0</v>
      </c>
      <c r="U17" s="58">
        <f>+'CUADRO 7A'!U19</f>
        <v>0</v>
      </c>
      <c r="V17" s="58">
        <f>+'CUADRO 7A'!V19</f>
        <v>1000000</v>
      </c>
      <c r="W17" s="58">
        <f>+'CUADRO 7A'!W19</f>
        <v>0</v>
      </c>
      <c r="X17" s="58">
        <f>+'CUADRO 7A'!X19</f>
        <v>0</v>
      </c>
      <c r="Y17" s="58">
        <f>+'CUADRO 7A'!Y19</f>
        <v>360000</v>
      </c>
      <c r="Z17" s="58">
        <f>+'CUADRO 7A'!Z19</f>
        <v>8855</v>
      </c>
      <c r="AA17" s="58">
        <f>+'CUADRO 7A'!AA19</f>
        <v>0</v>
      </c>
      <c r="AB17" s="58">
        <f>+'CUADRO 7A'!AB19</f>
        <v>0</v>
      </c>
    </row>
    <row r="18" spans="2:28" x14ac:dyDescent="0.2">
      <c r="B18" s="57" t="s">
        <v>112</v>
      </c>
      <c r="C18" s="58">
        <f>+'CUADRO 7A'!C20</f>
        <v>0</v>
      </c>
      <c r="D18" s="58">
        <f>+'CUADRO 7A'!D20</f>
        <v>0</v>
      </c>
      <c r="E18" s="58">
        <f>+'CUADRO 7A'!E20</f>
        <v>0</v>
      </c>
      <c r="F18" s="58">
        <f>+'CUADRO 7A'!F20</f>
        <v>0</v>
      </c>
      <c r="G18" s="58">
        <f>+'CUADRO 7A'!G20</f>
        <v>0</v>
      </c>
      <c r="H18" s="58">
        <f>+'CUADRO 7A'!H20</f>
        <v>0</v>
      </c>
      <c r="I18" s="58">
        <f>+'CUADRO 7A'!I20</f>
        <v>0</v>
      </c>
      <c r="J18" s="58">
        <f>+'CUADRO 7A'!J20</f>
        <v>0</v>
      </c>
      <c r="K18" s="58">
        <f>+'CUADRO 7A'!K20</f>
        <v>0</v>
      </c>
      <c r="L18" s="58">
        <f>+'CUADRO 7A'!L20</f>
        <v>0</v>
      </c>
      <c r="M18" s="58">
        <f>+'CUADRO 7A'!M20</f>
        <v>0</v>
      </c>
      <c r="N18" s="58">
        <f>+'CUADRO 7A'!N20</f>
        <v>0</v>
      </c>
      <c r="O18" s="58">
        <f>+'CUADRO 7A'!O20</f>
        <v>0</v>
      </c>
      <c r="P18" s="58">
        <f>+'CUADRO 7A'!P20</f>
        <v>0</v>
      </c>
      <c r="Q18" s="58">
        <f>+'CUADRO 7A'!Q20</f>
        <v>0</v>
      </c>
      <c r="R18" s="58">
        <f>+'CUADRO 7A'!R20</f>
        <v>0</v>
      </c>
      <c r="S18" s="58">
        <f>+'CUADRO 7A'!S20</f>
        <v>0</v>
      </c>
      <c r="T18" s="58">
        <f>+'CUADRO 7A'!T20</f>
        <v>0</v>
      </c>
      <c r="U18" s="58">
        <f>+'CUADRO 7A'!U20</f>
        <v>0</v>
      </c>
      <c r="V18" s="58">
        <f>+'CUADRO 7A'!V20</f>
        <v>0</v>
      </c>
      <c r="W18" s="58">
        <f>+'CUADRO 7A'!W20</f>
        <v>0</v>
      </c>
      <c r="X18" s="58">
        <f>+'CUADRO 7A'!X20</f>
        <v>236294</v>
      </c>
      <c r="Y18" s="58">
        <f>+'CUADRO 7A'!Y20</f>
        <v>387725</v>
      </c>
      <c r="Z18" s="58">
        <f>+'CUADRO 7A'!Z20</f>
        <v>2046902</v>
      </c>
      <c r="AA18" s="58">
        <f>+'CUADRO 7A'!AA20</f>
        <v>2514516</v>
      </c>
      <c r="AB18" s="58">
        <f>+'CUADRO 7A'!AB20</f>
        <v>2399107</v>
      </c>
    </row>
    <row r="19" spans="2:28" s="52" customFormat="1" x14ac:dyDescent="0.2">
      <c r="B19" s="56" t="s">
        <v>113</v>
      </c>
      <c r="C19" s="55">
        <f>+'CUADRO 7A'!C21</f>
        <v>12077421.199999999</v>
      </c>
      <c r="D19" s="55">
        <f>+'CUADRO 7A'!D21</f>
        <v>14826928</v>
      </c>
      <c r="E19" s="55">
        <f>+'CUADRO 7A'!E21</f>
        <v>16509140</v>
      </c>
      <c r="F19" s="55">
        <f>+'CUADRO 7A'!F21</f>
        <v>18398762.230163999</v>
      </c>
      <c r="G19" s="55">
        <f>+'CUADRO 7A'!G21</f>
        <v>20614112</v>
      </c>
      <c r="H19" s="55">
        <f>+'CUADRO 7A'!H21</f>
        <v>22528665</v>
      </c>
      <c r="I19" s="55">
        <f>+'CUADRO 7A'!I21</f>
        <v>26697290</v>
      </c>
      <c r="J19" s="55">
        <f>+'CUADRO 7A'!J21</f>
        <v>30174629</v>
      </c>
      <c r="K19" s="55">
        <f>+'CUADRO 7A'!K21</f>
        <v>39565991</v>
      </c>
      <c r="L19" s="55">
        <f>+'CUADRO 7A'!L21</f>
        <v>43460817</v>
      </c>
      <c r="M19" s="55">
        <f>+'CUADRO 7A'!M21</f>
        <v>40711079</v>
      </c>
      <c r="N19" s="55">
        <f>+'CUADRO 7A'!N21</f>
        <v>41243648</v>
      </c>
      <c r="O19" s="55">
        <f>+'CUADRO 7A'!O21</f>
        <v>45550948</v>
      </c>
      <c r="P19" s="55">
        <f>+'CUADRO 7A'!P21</f>
        <v>53184148.636</v>
      </c>
      <c r="Q19" s="55">
        <f>+'CUADRO 7A'!Q21</f>
        <v>53913419.478464998</v>
      </c>
      <c r="R19" s="55">
        <f>+'CUADRO 7A'!R21</f>
        <v>58893357</v>
      </c>
      <c r="S19" s="55">
        <f>+'CUADRO 7A'!S21</f>
        <v>67270609.513190001</v>
      </c>
      <c r="T19" s="55">
        <f>+'CUADRO 7A'!T21</f>
        <v>68596202.473949</v>
      </c>
      <c r="U19" s="55">
        <f>+'CUADRO 7A'!U21</f>
        <v>76731873.747912005</v>
      </c>
      <c r="V19" s="55">
        <f>+'CUADRO 7A'!V21</f>
        <v>77591530.631885007</v>
      </c>
      <c r="W19" s="55">
        <f>+'CUADRO 7A'!W21</f>
        <v>69544250</v>
      </c>
      <c r="X19" s="55">
        <f>+'CUADRO 7A'!X21</f>
        <v>77489782</v>
      </c>
      <c r="Y19" s="55">
        <f>+'CUADRO 7A'!Y21</f>
        <v>88268480</v>
      </c>
      <c r="Z19" s="55">
        <f>+'CUADRO 7A'!Z21</f>
        <v>125497406</v>
      </c>
      <c r="AA19" s="55">
        <f>+'CUADRO 7A'!AA21</f>
        <v>140764429</v>
      </c>
      <c r="AB19" s="55">
        <f>+'CUADRO 7A'!AB21</f>
        <v>153057184</v>
      </c>
    </row>
    <row r="20" spans="2:28" x14ac:dyDescent="0.2">
      <c r="B20" s="57" t="s">
        <v>114</v>
      </c>
      <c r="C20" s="58">
        <f>+'CUADRO 7A'!C22</f>
        <v>1798800</v>
      </c>
      <c r="D20" s="58">
        <f>+'CUADRO 7A'!D22</f>
        <v>2089006</v>
      </c>
      <c r="E20" s="58">
        <f>+'CUADRO 7A'!E22</f>
        <v>2297809</v>
      </c>
      <c r="F20" s="58">
        <f>+'CUADRO 7A'!F22</f>
        <v>2333947</v>
      </c>
      <c r="G20" s="58">
        <f>+'CUADRO 7A'!G22</f>
        <v>2035030</v>
      </c>
      <c r="H20" s="58">
        <f>+'CUADRO 7A'!H22</f>
        <v>2098483</v>
      </c>
      <c r="I20" s="58">
        <f>+'CUADRO 7A'!I22</f>
        <v>3084150</v>
      </c>
      <c r="J20" s="58">
        <f>+'CUADRO 7A'!J22</f>
        <v>3784939</v>
      </c>
      <c r="K20" s="58">
        <f>+'CUADRO 7A'!K22</f>
        <v>4701335</v>
      </c>
      <c r="L20" s="58">
        <f>+'CUADRO 7A'!L22</f>
        <v>5134138</v>
      </c>
      <c r="M20" s="58">
        <f>+'CUADRO 7A'!M22</f>
        <v>4459062</v>
      </c>
      <c r="N20" s="58">
        <f>+'CUADRO 7A'!N22</f>
        <v>4516990</v>
      </c>
      <c r="O20" s="58">
        <f>+'CUADRO 7A'!O22</f>
        <v>4104418</v>
      </c>
      <c r="P20" s="58">
        <f>+'CUADRO 7A'!P22</f>
        <v>4719597</v>
      </c>
      <c r="Q20" s="58">
        <f>+'CUADRO 7A'!Q22</f>
        <v>3602165</v>
      </c>
      <c r="R20" s="58">
        <f>+'CUADRO 7A'!R22</f>
        <v>4252122</v>
      </c>
      <c r="S20" s="58">
        <f>+'CUADRO 7A'!S22</f>
        <v>5653091</v>
      </c>
      <c r="T20" s="58">
        <f>+'CUADRO 7A'!T22</f>
        <v>4168706</v>
      </c>
      <c r="U20" s="58">
        <f>+'CUADRO 7A'!U22</f>
        <v>4382899</v>
      </c>
      <c r="V20" s="58">
        <f>+'CUADRO 7A'!V22</f>
        <v>4027595</v>
      </c>
      <c r="W20" s="58">
        <f>+'CUADRO 7A'!W22</f>
        <v>3059144</v>
      </c>
      <c r="X20" s="58">
        <f>+'CUADRO 7A'!X22</f>
        <v>3431005</v>
      </c>
      <c r="Y20" s="58">
        <f>+'CUADRO 7A'!Y22</f>
        <v>4098169</v>
      </c>
      <c r="Z20" s="58">
        <f>+'CUADRO 7A'!Z22</f>
        <v>5685377</v>
      </c>
      <c r="AA20" s="58">
        <f>+'CUADRO 7A'!AA22</f>
        <v>5682380</v>
      </c>
      <c r="AB20" s="58">
        <f>+'CUADRO 7A'!AB22</f>
        <v>5353572</v>
      </c>
    </row>
    <row r="21" spans="2:28" x14ac:dyDescent="0.2">
      <c r="B21" s="57" t="s">
        <v>115</v>
      </c>
      <c r="C21" s="58">
        <f>+'CUADRO 7A'!C23</f>
        <v>7815700.2000000002</v>
      </c>
      <c r="D21" s="58">
        <f>+'CUADRO 7A'!D23</f>
        <v>9681595</v>
      </c>
      <c r="E21" s="58">
        <f>+'CUADRO 7A'!E23</f>
        <v>10949399</v>
      </c>
      <c r="F21" s="58">
        <f>+'CUADRO 7A'!F23</f>
        <v>12670947.230164001</v>
      </c>
      <c r="G21" s="58">
        <f>+'CUADRO 7A'!G23</f>
        <v>14594596</v>
      </c>
      <c r="H21" s="58">
        <f>+'CUADRO 7A'!H23</f>
        <v>16145443</v>
      </c>
      <c r="I21" s="58">
        <f>+'CUADRO 7A'!I23</f>
        <v>18974552</v>
      </c>
      <c r="J21" s="58">
        <f>+'CUADRO 7A'!J23</f>
        <v>21412716</v>
      </c>
      <c r="K21" s="58">
        <f>+'CUADRO 7A'!K23</f>
        <v>29298944</v>
      </c>
      <c r="L21" s="58">
        <f>+'CUADRO 7A'!L23</f>
        <v>32808351</v>
      </c>
      <c r="M21" s="58">
        <f>+'CUADRO 7A'!M23</f>
        <v>30723102</v>
      </c>
      <c r="N21" s="58">
        <f>+'CUADRO 7A'!N23</f>
        <v>31952419</v>
      </c>
      <c r="O21" s="58">
        <f>+'CUADRO 7A'!O23</f>
        <v>34572763</v>
      </c>
      <c r="P21" s="58">
        <f>+'CUADRO 7A'!P23</f>
        <v>38174867</v>
      </c>
      <c r="Q21" s="58">
        <f>+'CUADRO 7A'!Q23</f>
        <v>39152014</v>
      </c>
      <c r="R21" s="58">
        <f>+'CUADRO 7A'!R23</f>
        <v>42358107</v>
      </c>
      <c r="S21" s="58">
        <f>+'CUADRO 7A'!S23</f>
        <v>48846631</v>
      </c>
      <c r="T21" s="58">
        <f>+'CUADRO 7A'!T23</f>
        <v>52425427.473949</v>
      </c>
      <c r="U21" s="58">
        <f>+'CUADRO 7A'!U23</f>
        <v>59463646.747911997</v>
      </c>
      <c r="V21" s="58">
        <f>+'CUADRO 7A'!V23</f>
        <v>59627294.631885</v>
      </c>
      <c r="W21" s="58">
        <f>+'CUADRO 7A'!W23</f>
        <v>55744986</v>
      </c>
      <c r="X21" s="58">
        <f>+'CUADRO 7A'!X23</f>
        <v>61761988</v>
      </c>
      <c r="Y21" s="58">
        <f>+'CUADRO 7A'!Y23</f>
        <v>68845304</v>
      </c>
      <c r="Z21" s="58">
        <f>+'CUADRO 7A'!Z23</f>
        <v>98454385</v>
      </c>
      <c r="AA21" s="58">
        <f>+'CUADRO 7A'!AA23</f>
        <v>108174117</v>
      </c>
      <c r="AB21" s="58">
        <f>+'CUADRO 7A'!AB23</f>
        <v>118608058</v>
      </c>
    </row>
    <row r="22" spans="2:28" s="52" customFormat="1" x14ac:dyDescent="0.2">
      <c r="B22" s="57" t="s">
        <v>116</v>
      </c>
      <c r="C22" s="58">
        <f>+'CUADRO 7A'!C24</f>
        <v>499800</v>
      </c>
      <c r="D22" s="58">
        <f>+'CUADRO 7A'!D24</f>
        <v>426995</v>
      </c>
      <c r="E22" s="58">
        <f>+'CUADRO 7A'!E24</f>
        <v>490759</v>
      </c>
      <c r="F22" s="58">
        <f>+'CUADRO 7A'!F24</f>
        <v>477582</v>
      </c>
      <c r="G22" s="58">
        <f>+'CUADRO 7A'!G24</f>
        <v>547548</v>
      </c>
      <c r="H22" s="58">
        <f>+'CUADRO 7A'!H24</f>
        <v>597923</v>
      </c>
      <c r="I22" s="58">
        <f>+'CUADRO 7A'!I24</f>
        <v>666472</v>
      </c>
      <c r="J22" s="58">
        <f>+'CUADRO 7A'!J24</f>
        <v>747892</v>
      </c>
      <c r="K22" s="58">
        <f>+'CUADRO 7A'!K24</f>
        <v>657967</v>
      </c>
      <c r="L22" s="58">
        <f>+'CUADRO 7A'!L24</f>
        <v>392765</v>
      </c>
      <c r="M22" s="58">
        <f>+'CUADRO 7A'!M24</f>
        <v>89739</v>
      </c>
      <c r="N22" s="58">
        <f>+'CUADRO 7A'!N24</f>
        <v>95614</v>
      </c>
      <c r="O22" s="58">
        <f>+'CUADRO 7A'!O24</f>
        <v>85000</v>
      </c>
      <c r="P22" s="58">
        <f>+'CUADRO 7A'!P24</f>
        <v>41715</v>
      </c>
      <c r="Q22" s="58">
        <f>+'CUADRO 7A'!Q24</f>
        <v>63636</v>
      </c>
      <c r="R22" s="58">
        <f>+'CUADRO 7A'!R24</f>
        <v>67744</v>
      </c>
      <c r="S22" s="58">
        <f>+'CUADRO 7A'!S24</f>
        <v>84805</v>
      </c>
      <c r="T22" s="58">
        <f>+'CUADRO 7A'!T24</f>
        <v>112206</v>
      </c>
      <c r="U22" s="58">
        <f>+'CUADRO 7A'!U24</f>
        <v>115911</v>
      </c>
      <c r="V22" s="58">
        <f>+'CUADRO 7A'!V24</f>
        <v>85159</v>
      </c>
      <c r="W22" s="58">
        <f>+'CUADRO 7A'!W24</f>
        <v>52674</v>
      </c>
      <c r="X22" s="58">
        <f>+'CUADRO 7A'!X24</f>
        <v>59799</v>
      </c>
      <c r="Y22" s="58">
        <f>+'CUADRO 7A'!Y24</f>
        <v>90646</v>
      </c>
      <c r="Z22" s="58">
        <f>+'CUADRO 7A'!Z24</f>
        <v>551892</v>
      </c>
      <c r="AA22" s="58">
        <f>+'CUADRO 7A'!AA24</f>
        <v>589052</v>
      </c>
      <c r="AB22" s="58">
        <f>+'CUADRO 7A'!AB24</f>
        <v>234932</v>
      </c>
    </row>
    <row r="23" spans="2:28" x14ac:dyDescent="0.2">
      <c r="B23" s="57" t="s">
        <v>117</v>
      </c>
      <c r="C23" s="58">
        <f>+'CUADRO 7A'!C25</f>
        <v>24700</v>
      </c>
      <c r="D23" s="58">
        <f>+'CUADRO 7A'!D25</f>
        <v>33364</v>
      </c>
      <c r="E23" s="58">
        <f>+'CUADRO 7A'!E25</f>
        <v>29728</v>
      </c>
      <c r="F23" s="58">
        <f>+'CUADRO 7A'!F25</f>
        <v>41724</v>
      </c>
      <c r="G23" s="58">
        <f>+'CUADRO 7A'!G25</f>
        <v>48945</v>
      </c>
      <c r="H23" s="58">
        <f>+'CUADRO 7A'!H25</f>
        <v>53448</v>
      </c>
      <c r="I23" s="58">
        <f>+'CUADRO 7A'!I25</f>
        <v>52399</v>
      </c>
      <c r="J23" s="58">
        <f>+'CUADRO 7A'!J25</f>
        <v>53564</v>
      </c>
      <c r="K23" s="58">
        <f>+'CUADRO 7A'!K25</f>
        <v>63700</v>
      </c>
      <c r="L23" s="58">
        <f>+'CUADRO 7A'!L25</f>
        <v>67520</v>
      </c>
      <c r="M23" s="58">
        <f>+'CUADRO 7A'!M25</f>
        <v>69883</v>
      </c>
      <c r="N23" s="58">
        <f>+'CUADRO 7A'!N25</f>
        <v>84404</v>
      </c>
      <c r="O23" s="58">
        <f>+'CUADRO 7A'!O25</f>
        <v>91325</v>
      </c>
      <c r="P23" s="58">
        <f>+'CUADRO 7A'!P25</f>
        <v>120834</v>
      </c>
      <c r="Q23" s="58">
        <f>+'CUADRO 7A'!Q25</f>
        <v>153501</v>
      </c>
      <c r="R23" s="58">
        <f>+'CUADRO 7A'!R25</f>
        <v>157236</v>
      </c>
      <c r="S23" s="58">
        <f>+'CUADRO 7A'!S25</f>
        <v>216996</v>
      </c>
      <c r="T23" s="58">
        <f>+'CUADRO 7A'!T25</f>
        <v>247838</v>
      </c>
      <c r="U23" s="58">
        <f>+'CUADRO 7A'!U25</f>
        <v>247478</v>
      </c>
      <c r="V23" s="58">
        <f>+'CUADRO 7A'!V25</f>
        <v>291238</v>
      </c>
      <c r="W23" s="58">
        <f>+'CUADRO 7A'!W25</f>
        <v>324519</v>
      </c>
      <c r="X23" s="58">
        <f>+'CUADRO 7A'!X25</f>
        <v>362068</v>
      </c>
      <c r="Y23" s="58">
        <f>+'CUADRO 7A'!Y25</f>
        <v>261986</v>
      </c>
      <c r="Z23" s="58">
        <f>+'CUADRO 7A'!Z25</f>
        <v>451966</v>
      </c>
      <c r="AA23" s="58">
        <f>+'CUADRO 7A'!AA25</f>
        <v>526062</v>
      </c>
      <c r="AB23" s="58">
        <f>+'CUADRO 7A'!AB25</f>
        <v>600102</v>
      </c>
    </row>
    <row r="24" spans="2:28" x14ac:dyDescent="0.2">
      <c r="B24" s="57" t="s">
        <v>118</v>
      </c>
      <c r="C24" s="58">
        <f>+'CUADRO 7A'!C26</f>
        <v>2621</v>
      </c>
      <c r="D24" s="58">
        <f>+'CUADRO 7A'!D26</f>
        <v>2064</v>
      </c>
      <c r="E24" s="58">
        <f>+'CUADRO 7A'!E26</f>
        <v>4052</v>
      </c>
      <c r="F24" s="58">
        <f>+'CUADRO 7A'!F26</f>
        <v>3089</v>
      </c>
      <c r="G24" s="58">
        <f>+'CUADRO 7A'!G26</f>
        <v>3582</v>
      </c>
      <c r="H24" s="58">
        <f>+'CUADRO 7A'!H26</f>
        <v>4095</v>
      </c>
      <c r="I24" s="58">
        <f>+'CUADRO 7A'!I26</f>
        <v>3582</v>
      </c>
      <c r="J24" s="58">
        <f>+'CUADRO 7A'!J26</f>
        <v>3662</v>
      </c>
      <c r="K24" s="58">
        <f>+'CUADRO 7A'!K26</f>
        <v>5200</v>
      </c>
      <c r="L24" s="58">
        <f>+'CUADRO 7A'!L26</f>
        <v>5755</v>
      </c>
      <c r="M24" s="58">
        <f>+'CUADRO 7A'!M26</f>
        <v>7034</v>
      </c>
      <c r="N24" s="58">
        <f>+'CUADRO 7A'!N26</f>
        <v>9581</v>
      </c>
      <c r="O24" s="58">
        <f>+'CUADRO 7A'!O26</f>
        <v>13586</v>
      </c>
      <c r="P24" s="58">
        <f>+'CUADRO 7A'!P26</f>
        <v>15754</v>
      </c>
      <c r="Q24" s="58">
        <f>+'CUADRO 7A'!Q26</f>
        <v>16849</v>
      </c>
      <c r="R24" s="58">
        <f>+'CUADRO 7A'!R26</f>
        <v>18628</v>
      </c>
      <c r="S24" s="58">
        <f>+'CUADRO 7A'!S26</f>
        <v>16025</v>
      </c>
      <c r="T24" s="58">
        <f>+'CUADRO 7A'!T26</f>
        <v>41768</v>
      </c>
      <c r="U24" s="58">
        <f>+'CUADRO 7A'!U26</f>
        <v>28224</v>
      </c>
      <c r="V24" s="58">
        <f>+'CUADRO 7A'!V26</f>
        <v>33453</v>
      </c>
      <c r="W24" s="58">
        <f>+'CUADRO 7A'!W26</f>
        <v>38821</v>
      </c>
      <c r="X24" s="58">
        <f>+'CUADRO 7A'!X26</f>
        <v>56326</v>
      </c>
      <c r="Y24" s="58">
        <f>+'CUADRO 7A'!Y26</f>
        <v>41883</v>
      </c>
      <c r="Z24" s="58">
        <f>+'CUADRO 7A'!Z26</f>
        <v>124164</v>
      </c>
      <c r="AA24" s="58">
        <f>+'CUADRO 7A'!AA26</f>
        <v>83200</v>
      </c>
      <c r="AB24" s="58">
        <f>+'CUADRO 7A'!AB26</f>
        <v>94910</v>
      </c>
    </row>
    <row r="25" spans="2:28" ht="12" customHeight="1" x14ac:dyDescent="0.2">
      <c r="B25" s="57" t="s">
        <v>119</v>
      </c>
      <c r="C25" s="58">
        <f>+'CUADRO 7A'!C27</f>
        <v>1000000</v>
      </c>
      <c r="D25" s="58">
        <f>+'CUADRO 7A'!D27</f>
        <v>1409700</v>
      </c>
      <c r="E25" s="58">
        <f>+'CUADRO 7A'!E27</f>
        <v>1654870</v>
      </c>
      <c r="F25" s="58">
        <f>+'CUADRO 7A'!F27</f>
        <v>1709479</v>
      </c>
      <c r="G25" s="58">
        <f>+'CUADRO 7A'!G27</f>
        <v>2230409</v>
      </c>
      <c r="H25" s="58">
        <f>+'CUADRO 7A'!H27</f>
        <v>2353527</v>
      </c>
      <c r="I25" s="58">
        <f>+'CUADRO 7A'!I27</f>
        <v>2641081</v>
      </c>
      <c r="J25" s="58">
        <f>+'CUADRO 7A'!J27</f>
        <v>2838833</v>
      </c>
      <c r="K25" s="58">
        <f>+'CUADRO 7A'!K27</f>
        <v>3419621</v>
      </c>
      <c r="L25" s="58">
        <f>+'CUADRO 7A'!L27</f>
        <v>3736499</v>
      </c>
      <c r="M25" s="58">
        <f>+'CUADRO 7A'!M27</f>
        <v>3956649</v>
      </c>
      <c r="N25" s="58">
        <f>+'CUADRO 7A'!N27</f>
        <v>3186785</v>
      </c>
      <c r="O25" s="58">
        <f>+'CUADRO 7A'!O27</f>
        <v>4991653</v>
      </c>
      <c r="P25" s="58">
        <f>+'CUADRO 7A'!P27</f>
        <v>5553971</v>
      </c>
      <c r="Q25" s="58">
        <f>+'CUADRO 7A'!Q27</f>
        <v>6095838.4784650002</v>
      </c>
      <c r="R25" s="58">
        <f>+'CUADRO 7A'!R27</f>
        <v>6914955</v>
      </c>
      <c r="S25" s="58">
        <f>+'CUADRO 7A'!S27</f>
        <v>7291723</v>
      </c>
      <c r="T25" s="58">
        <f>+'CUADRO 7A'!T27</f>
        <v>7496844</v>
      </c>
      <c r="U25" s="58">
        <f>+'CUADRO 7A'!U27</f>
        <v>7992020</v>
      </c>
      <c r="V25" s="58">
        <f>+'CUADRO 7A'!V27</f>
        <v>7541834</v>
      </c>
      <c r="W25" s="58">
        <f>+'CUADRO 7A'!W27</f>
        <v>7666561</v>
      </c>
      <c r="X25" s="58">
        <f>+'CUADRO 7A'!X27</f>
        <v>8768184</v>
      </c>
      <c r="Y25" s="58">
        <f>+'CUADRO 7A'!Y27</f>
        <v>10184068</v>
      </c>
      <c r="Z25" s="58">
        <f>+'CUADRO 7A'!Z27</f>
        <v>13933624</v>
      </c>
      <c r="AA25" s="58">
        <f>+'CUADRO 7A'!AA27</f>
        <v>14892765</v>
      </c>
      <c r="AB25" s="58">
        <f>+'CUADRO 7A'!AB27</f>
        <v>15851848</v>
      </c>
    </row>
    <row r="26" spans="2:28" x14ac:dyDescent="0.2">
      <c r="B26" s="57" t="s">
        <v>120</v>
      </c>
      <c r="C26" s="58">
        <f>+'CUADRO 7A'!C28</f>
        <v>0</v>
      </c>
      <c r="D26" s="58">
        <f>+'CUADRO 7A'!D28</f>
        <v>0</v>
      </c>
      <c r="E26" s="58">
        <f>+'CUADRO 7A'!E28</f>
        <v>0</v>
      </c>
      <c r="F26" s="58">
        <f>+'CUADRO 7A'!F28</f>
        <v>0</v>
      </c>
      <c r="G26" s="58">
        <f>+'CUADRO 7A'!G28</f>
        <v>0</v>
      </c>
      <c r="H26" s="58">
        <f>+'CUADRO 7A'!H28</f>
        <v>0</v>
      </c>
      <c r="I26" s="58">
        <f>+'CUADRO 7A'!I28</f>
        <v>0</v>
      </c>
      <c r="J26" s="58">
        <f>+'CUADRO 7A'!J28</f>
        <v>0</v>
      </c>
      <c r="K26" s="58">
        <f>+'CUADRO 7A'!K28</f>
        <v>11224</v>
      </c>
      <c r="L26" s="58">
        <f>+'CUADRO 7A'!L28</f>
        <v>18361</v>
      </c>
      <c r="M26" s="58">
        <f>+'CUADRO 7A'!M28</f>
        <v>23767</v>
      </c>
      <c r="N26" s="58">
        <f>+'CUADRO 7A'!N28</f>
        <v>22662</v>
      </c>
      <c r="O26" s="58">
        <f>+'CUADRO 7A'!O28</f>
        <v>34699</v>
      </c>
      <c r="P26" s="58">
        <f>+'CUADRO 7A'!P28</f>
        <v>38811.635999999999</v>
      </c>
      <c r="Q26" s="58">
        <f>+'CUADRO 7A'!Q28</f>
        <v>51793</v>
      </c>
      <c r="R26" s="58">
        <f>+'CUADRO 7A'!R28</f>
        <v>52644</v>
      </c>
      <c r="S26" s="58">
        <f>+'CUADRO 7A'!S28</f>
        <v>13849.51319</v>
      </c>
      <c r="T26" s="58">
        <f>+'CUADRO 7A'!T28</f>
        <v>139650</v>
      </c>
      <c r="U26" s="58">
        <f>+'CUADRO 7A'!U28</f>
        <v>183516</v>
      </c>
      <c r="V26" s="58">
        <f>+'CUADRO 7A'!V28</f>
        <v>140176</v>
      </c>
      <c r="W26" s="58">
        <f>+'CUADRO 7A'!W28</f>
        <v>176127</v>
      </c>
      <c r="X26" s="58">
        <f>+'CUADRO 7A'!X28</f>
        <v>151200</v>
      </c>
      <c r="Y26" s="58">
        <f>+'CUADRO 7A'!Y28</f>
        <v>164867</v>
      </c>
      <c r="Z26" s="58">
        <f>+'CUADRO 7A'!Z28</f>
        <v>306418</v>
      </c>
      <c r="AA26" s="58">
        <f>+'CUADRO 7A'!AA28</f>
        <v>325419</v>
      </c>
      <c r="AB26" s="58">
        <f>+'CUADRO 7A'!AB28</f>
        <v>371220</v>
      </c>
    </row>
    <row r="27" spans="2:28" x14ac:dyDescent="0.2">
      <c r="B27" s="57" t="s">
        <v>121</v>
      </c>
      <c r="C27" s="58">
        <f>+'CUADRO 7A'!C29</f>
        <v>0</v>
      </c>
      <c r="D27" s="58">
        <f>+'CUADRO 7A'!D29</f>
        <v>0</v>
      </c>
      <c r="E27" s="58">
        <f>+'CUADRO 7A'!E29</f>
        <v>0</v>
      </c>
      <c r="F27" s="58">
        <f>+'CUADRO 7A'!F29</f>
        <v>0</v>
      </c>
      <c r="G27" s="58">
        <f>+'CUADRO 7A'!G29</f>
        <v>0</v>
      </c>
      <c r="H27" s="58">
        <f>+'CUADRO 7A'!H29</f>
        <v>0</v>
      </c>
      <c r="I27" s="58">
        <f>+'CUADRO 7A'!I29</f>
        <v>0</v>
      </c>
      <c r="J27" s="58">
        <f>+'CUADRO 7A'!J29</f>
        <v>0</v>
      </c>
      <c r="K27" s="58">
        <f>+'CUADRO 7A'!K29</f>
        <v>0</v>
      </c>
      <c r="L27" s="58">
        <f>+'CUADRO 7A'!L29</f>
        <v>0</v>
      </c>
      <c r="M27" s="58">
        <f>+'CUADRO 7A'!M29</f>
        <v>0</v>
      </c>
      <c r="N27" s="58">
        <f>+'CUADRO 7A'!N29</f>
        <v>0</v>
      </c>
      <c r="O27" s="58">
        <f>+'CUADRO 7A'!O29</f>
        <v>0</v>
      </c>
      <c r="P27" s="58">
        <f>+'CUADRO 7A'!P29</f>
        <v>717084</v>
      </c>
      <c r="Q27" s="58">
        <f>+'CUADRO 7A'!Q29</f>
        <v>1305713</v>
      </c>
      <c r="R27" s="58">
        <f>+'CUADRO 7A'!R29</f>
        <v>1868824</v>
      </c>
      <c r="S27" s="58">
        <f>+'CUADRO 7A'!S29</f>
        <v>1985400</v>
      </c>
      <c r="T27" s="58">
        <f>+'CUADRO 7A'!T29</f>
        <v>2313899</v>
      </c>
      <c r="U27" s="58">
        <f>+'CUADRO 7A'!U29</f>
        <v>2542013</v>
      </c>
      <c r="V27" s="58">
        <f>+'CUADRO 7A'!V29</f>
        <v>3972707</v>
      </c>
      <c r="W27" s="58">
        <f>+'CUADRO 7A'!W29</f>
        <v>1160193</v>
      </c>
      <c r="X27" s="58">
        <f>+'CUADRO 7A'!X29</f>
        <v>1903098</v>
      </c>
      <c r="Y27" s="58">
        <f>+'CUADRO 7A'!Y29</f>
        <v>2297488</v>
      </c>
      <c r="Z27" s="58">
        <f>+'CUADRO 7A'!Z29</f>
        <v>3432904</v>
      </c>
      <c r="AA27" s="58">
        <f>+'CUADRO 7A'!AA29</f>
        <v>4461252</v>
      </c>
      <c r="AB27" s="58">
        <f>+'CUADRO 7A'!AB29</f>
        <v>4365927</v>
      </c>
    </row>
    <row r="28" spans="2:28" x14ac:dyDescent="0.2">
      <c r="B28" s="57" t="s">
        <v>122</v>
      </c>
      <c r="C28" s="58">
        <f>+'CUADRO 7A'!C30</f>
        <v>875800</v>
      </c>
      <c r="D28" s="58">
        <f>+'CUADRO 7A'!D30</f>
        <v>1116413</v>
      </c>
      <c r="E28" s="58">
        <f>+'CUADRO 7A'!E30</f>
        <v>1082295</v>
      </c>
      <c r="F28" s="58">
        <f>+'CUADRO 7A'!F30</f>
        <v>1151708</v>
      </c>
      <c r="G28" s="58">
        <f>+'CUADRO 7A'!G30</f>
        <v>1154002</v>
      </c>
      <c r="H28" s="58">
        <f>+'CUADRO 7A'!H30</f>
        <v>1275746</v>
      </c>
      <c r="I28" s="58">
        <f>+'CUADRO 7A'!I30</f>
        <v>1275054</v>
      </c>
      <c r="J28" s="58">
        <f>+'CUADRO 7A'!J30</f>
        <v>1333023</v>
      </c>
      <c r="K28" s="58">
        <f>+'CUADRO 7A'!K30</f>
        <v>1408000</v>
      </c>
      <c r="L28" s="58">
        <f>+'CUADRO 7A'!L30</f>
        <v>1297428</v>
      </c>
      <c r="M28" s="58">
        <f>+'CUADRO 7A'!M30</f>
        <v>1381843</v>
      </c>
      <c r="N28" s="58">
        <f>+'CUADRO 7A'!N30</f>
        <v>1375193</v>
      </c>
      <c r="O28" s="58">
        <f>+'CUADRO 7A'!O30</f>
        <v>1657504</v>
      </c>
      <c r="P28" s="58">
        <f>+'CUADRO 7A'!P30</f>
        <v>3801515</v>
      </c>
      <c r="Q28" s="58">
        <f>+'CUADRO 7A'!Q30</f>
        <v>3471910</v>
      </c>
      <c r="R28" s="58">
        <f>+'CUADRO 7A'!R30</f>
        <v>3203097</v>
      </c>
      <c r="S28" s="58">
        <f>+'CUADRO 7A'!S30</f>
        <v>3162089</v>
      </c>
      <c r="T28" s="58">
        <f>+'CUADRO 7A'!T30</f>
        <v>963910</v>
      </c>
      <c r="U28" s="58">
        <f>+'CUADRO 7A'!U30</f>
        <v>1131875</v>
      </c>
      <c r="V28" s="58">
        <f>+'CUADRO 7A'!V30</f>
        <v>1565811</v>
      </c>
      <c r="W28" s="58">
        <f>+'CUADRO 7A'!W30</f>
        <v>1015261</v>
      </c>
      <c r="X28" s="58">
        <f>+'CUADRO 7A'!X30</f>
        <v>597071</v>
      </c>
      <c r="Y28" s="58">
        <f>+'CUADRO 7A'!Y30</f>
        <v>1787409</v>
      </c>
      <c r="Z28" s="58">
        <f>+'CUADRO 7A'!Z30</f>
        <v>1952234</v>
      </c>
      <c r="AA28" s="58">
        <f>+'CUADRO 7A'!AA30</f>
        <v>2224318</v>
      </c>
      <c r="AB28" s="58">
        <f>+'CUADRO 7A'!AB30</f>
        <v>2642715</v>
      </c>
    </row>
    <row r="29" spans="2:28" x14ac:dyDescent="0.2">
      <c r="B29" s="57" t="s">
        <v>123</v>
      </c>
      <c r="C29" s="58">
        <f>+'CUADRO 7A'!C31</f>
        <v>60000</v>
      </c>
      <c r="D29" s="58">
        <f>+'CUADRO 7A'!D31</f>
        <v>67791</v>
      </c>
      <c r="E29" s="58">
        <f>+'CUADRO 7A'!E31</f>
        <v>228</v>
      </c>
      <c r="F29" s="58">
        <f>+'CUADRO 7A'!F31</f>
        <v>10286</v>
      </c>
      <c r="G29" s="58">
        <f>+'CUADRO 7A'!G31</f>
        <v>0</v>
      </c>
      <c r="H29" s="58">
        <f>+'CUADRO 7A'!H31</f>
        <v>0</v>
      </c>
      <c r="I29" s="58">
        <f>+'CUADRO 7A'!I31</f>
        <v>0</v>
      </c>
      <c r="J29" s="58">
        <f>+'CUADRO 7A'!J31</f>
        <v>0</v>
      </c>
      <c r="K29" s="58">
        <f>+'CUADRO 7A'!K31</f>
        <v>0</v>
      </c>
      <c r="L29" s="58">
        <f>+'CUADRO 7A'!L31</f>
        <v>0</v>
      </c>
      <c r="M29" s="58">
        <f>+'CUADRO 7A'!M31</f>
        <v>0</v>
      </c>
      <c r="N29" s="58">
        <f>+'CUADRO 7A'!N31</f>
        <v>0</v>
      </c>
      <c r="O29" s="58">
        <f>+'CUADRO 7A'!O31</f>
        <v>0</v>
      </c>
      <c r="P29" s="58">
        <f>+'CUADRO 7A'!P31</f>
        <v>0</v>
      </c>
      <c r="Q29" s="58">
        <f>+'CUADRO 7A'!Q31</f>
        <v>0</v>
      </c>
      <c r="R29" s="58">
        <f>+'CUADRO 7A'!R31</f>
        <v>0</v>
      </c>
      <c r="S29" s="58">
        <f>+'CUADRO 7A'!S31</f>
        <v>0</v>
      </c>
      <c r="T29" s="58">
        <f>+'CUADRO 7A'!T31</f>
        <v>0</v>
      </c>
      <c r="U29" s="58">
        <f>+'CUADRO 7A'!U31</f>
        <v>0</v>
      </c>
      <c r="V29" s="58">
        <f>+'CUADRO 7A'!V31</f>
        <v>0</v>
      </c>
      <c r="W29" s="58">
        <f>+'CUADRO 7A'!W31</f>
        <v>0</v>
      </c>
      <c r="X29" s="58">
        <f>+'CUADRO 7A'!X31</f>
        <v>0</v>
      </c>
      <c r="Y29" s="58">
        <f>+'CUADRO 7A'!Y31</f>
        <v>0</v>
      </c>
      <c r="Z29" s="58">
        <f>+'CUADRO 7A'!Z31</f>
        <v>0</v>
      </c>
      <c r="AA29" s="58">
        <f>+'CUADRO 7A'!AA31</f>
        <v>0</v>
      </c>
      <c r="AB29" s="58">
        <f>+'CUADRO 7A'!AB31</f>
        <v>0</v>
      </c>
    </row>
    <row r="30" spans="2:28" x14ac:dyDescent="0.2">
      <c r="B30" s="57" t="s">
        <v>124</v>
      </c>
      <c r="C30" s="58">
        <f>+'CUADRO 7A'!C32</f>
        <v>0</v>
      </c>
      <c r="D30" s="58">
        <f>+'CUADRO 7A'!D32</f>
        <v>0</v>
      </c>
      <c r="E30" s="58">
        <f>+'CUADRO 7A'!E32</f>
        <v>0</v>
      </c>
      <c r="F30" s="58">
        <f>+'CUADRO 7A'!F32</f>
        <v>0</v>
      </c>
      <c r="G30" s="58">
        <f>+'CUADRO 7A'!G32</f>
        <v>0</v>
      </c>
      <c r="H30" s="58">
        <f>+'CUADRO 7A'!H32</f>
        <v>0</v>
      </c>
      <c r="I30" s="58">
        <f>+'CUADRO 7A'!I32</f>
        <v>0</v>
      </c>
      <c r="J30" s="58">
        <f>+'CUADRO 7A'!J32</f>
        <v>0</v>
      </c>
      <c r="K30" s="58">
        <f>+'CUADRO 7A'!K32</f>
        <v>0</v>
      </c>
      <c r="L30" s="58">
        <f>+'CUADRO 7A'!L32</f>
        <v>0</v>
      </c>
      <c r="M30" s="58">
        <f>+'CUADRO 7A'!M32</f>
        <v>0</v>
      </c>
      <c r="N30" s="58">
        <f>+'CUADRO 7A'!N32</f>
        <v>0</v>
      </c>
      <c r="O30" s="58">
        <f>+'CUADRO 7A'!O32</f>
        <v>0</v>
      </c>
      <c r="P30" s="58">
        <f>+'CUADRO 7A'!P32</f>
        <v>0</v>
      </c>
      <c r="Q30" s="58">
        <f>+'CUADRO 7A'!Q32</f>
        <v>0</v>
      </c>
      <c r="R30" s="58">
        <f>+'CUADRO 7A'!R32</f>
        <v>0</v>
      </c>
      <c r="S30" s="58">
        <f>+'CUADRO 7A'!S32</f>
        <v>0</v>
      </c>
      <c r="T30" s="58">
        <f>+'CUADRO 7A'!T32</f>
        <v>685954</v>
      </c>
      <c r="U30" s="58">
        <f>+'CUADRO 7A'!U32</f>
        <v>644291</v>
      </c>
      <c r="V30" s="58">
        <f>+'CUADRO 7A'!V32</f>
        <v>306263</v>
      </c>
      <c r="W30" s="58">
        <f>+'CUADRO 7A'!W32</f>
        <v>305964</v>
      </c>
      <c r="X30" s="58">
        <f>+'CUADRO 7A'!X32</f>
        <v>399043</v>
      </c>
      <c r="Y30" s="58">
        <f>+'CUADRO 7A'!Y32</f>
        <v>496660</v>
      </c>
      <c r="Z30" s="58">
        <f>+'CUADRO 7A'!Z32</f>
        <v>604442</v>
      </c>
      <c r="AA30" s="58">
        <f>+'CUADRO 7A'!AA32</f>
        <v>680521</v>
      </c>
      <c r="AB30" s="58">
        <f>+'CUADRO 7A'!AB32</f>
        <v>744750</v>
      </c>
    </row>
    <row r="31" spans="2:28" x14ac:dyDescent="0.2">
      <c r="B31" s="57" t="s">
        <v>125</v>
      </c>
      <c r="C31" s="58">
        <f>+'CUADRO 7A'!C33</f>
        <v>0</v>
      </c>
      <c r="D31" s="58">
        <f>+'CUADRO 7A'!D33</f>
        <v>0</v>
      </c>
      <c r="E31" s="58">
        <f>+'CUADRO 7A'!E33</f>
        <v>0</v>
      </c>
      <c r="F31" s="58">
        <f>+'CUADRO 7A'!F33</f>
        <v>0</v>
      </c>
      <c r="G31" s="58">
        <f>+'CUADRO 7A'!G33</f>
        <v>0</v>
      </c>
      <c r="H31" s="58">
        <f>+'CUADRO 7A'!H33</f>
        <v>0</v>
      </c>
      <c r="I31" s="58">
        <f>+'CUADRO 7A'!I33</f>
        <v>0</v>
      </c>
      <c r="J31" s="58">
        <f>+'CUADRO 7A'!J33</f>
        <v>0</v>
      </c>
      <c r="K31" s="58">
        <f>+'CUADRO 7A'!K33</f>
        <v>0</v>
      </c>
      <c r="L31" s="58">
        <f>+'CUADRO 7A'!L33</f>
        <v>0</v>
      </c>
      <c r="M31" s="58">
        <f>+'CUADRO 7A'!M33</f>
        <v>0</v>
      </c>
      <c r="N31" s="58">
        <f>+'CUADRO 7A'!N33</f>
        <v>0</v>
      </c>
      <c r="O31" s="58">
        <f>+'CUADRO 7A'!O33</f>
        <v>0</v>
      </c>
      <c r="P31" s="58">
        <f>+'CUADRO 7A'!P33</f>
        <v>0</v>
      </c>
      <c r="Q31" s="58">
        <f>+'CUADRO 7A'!Q33</f>
        <v>0</v>
      </c>
      <c r="R31" s="58">
        <f>+'CUADRO 7A'!R33</f>
        <v>0</v>
      </c>
      <c r="S31" s="58">
        <f>+'CUADRO 7A'!S33</f>
        <v>0</v>
      </c>
      <c r="T31" s="58">
        <f>+'CUADRO 7A'!T33</f>
        <v>0</v>
      </c>
      <c r="U31" s="58">
        <f>+'CUADRO 7A'!U33</f>
        <v>0</v>
      </c>
      <c r="V31" s="58">
        <f>+'CUADRO 7A'!V33</f>
        <v>0</v>
      </c>
      <c r="W31" s="58">
        <f>+'CUADRO 7A'!W33</f>
        <v>0</v>
      </c>
      <c r="X31" s="58">
        <f>+'CUADRO 7A'!X33</f>
        <v>0</v>
      </c>
      <c r="Y31" s="58">
        <f>+'CUADRO 7A'!Y33</f>
        <v>0</v>
      </c>
      <c r="Z31" s="58">
        <f>+'CUADRO 7A'!Z33</f>
        <v>0</v>
      </c>
      <c r="AA31" s="58">
        <f>+'CUADRO 7A'!AA33</f>
        <v>1603586</v>
      </c>
      <c r="AB31" s="58">
        <f>+'CUADRO 7A'!AB33</f>
        <v>2334000</v>
      </c>
    </row>
    <row r="32" spans="2:28" x14ac:dyDescent="0.2">
      <c r="B32" s="57" t="s">
        <v>126</v>
      </c>
      <c r="C32" s="58">
        <f>+'CUADRO 7A'!C34</f>
        <v>0</v>
      </c>
      <c r="D32" s="58">
        <f>+'CUADRO 7A'!D34</f>
        <v>0</v>
      </c>
      <c r="E32" s="58">
        <f>+'CUADRO 7A'!E34</f>
        <v>0</v>
      </c>
      <c r="F32" s="58">
        <f>+'CUADRO 7A'!F34</f>
        <v>0</v>
      </c>
      <c r="G32" s="58">
        <f>+'CUADRO 7A'!G34</f>
        <v>0</v>
      </c>
      <c r="H32" s="58">
        <f>+'CUADRO 7A'!H34</f>
        <v>0</v>
      </c>
      <c r="I32" s="58">
        <f>+'CUADRO 7A'!I34</f>
        <v>0</v>
      </c>
      <c r="J32" s="58">
        <f>+'CUADRO 7A'!J34</f>
        <v>0</v>
      </c>
      <c r="K32" s="58">
        <f>+'CUADRO 7A'!K34</f>
        <v>0</v>
      </c>
      <c r="L32" s="58">
        <f>+'CUADRO 7A'!L34</f>
        <v>0</v>
      </c>
      <c r="M32" s="58">
        <f>+'CUADRO 7A'!M34</f>
        <v>0</v>
      </c>
      <c r="N32" s="58">
        <f>+'CUADRO 7A'!N34</f>
        <v>0</v>
      </c>
      <c r="O32" s="58">
        <f>+'CUADRO 7A'!O34</f>
        <v>0</v>
      </c>
      <c r="P32" s="58">
        <f>+'CUADRO 7A'!P34</f>
        <v>0</v>
      </c>
      <c r="Q32" s="58">
        <f>+'CUADRO 7A'!Q34</f>
        <v>0</v>
      </c>
      <c r="R32" s="58">
        <f>+'CUADRO 7A'!R34</f>
        <v>0</v>
      </c>
      <c r="S32" s="58">
        <f>+'CUADRO 7A'!S34</f>
        <v>0</v>
      </c>
      <c r="T32" s="58">
        <f>+'CUADRO 7A'!T34</f>
        <v>0</v>
      </c>
      <c r="U32" s="58">
        <f>+'CUADRO 7A'!U34</f>
        <v>0</v>
      </c>
      <c r="V32" s="58">
        <f>+'CUADRO 7A'!V34</f>
        <v>0</v>
      </c>
      <c r="W32" s="58">
        <f>+'CUADRO 7A'!W34</f>
        <v>0</v>
      </c>
      <c r="X32" s="58">
        <f>+'CUADRO 7A'!X34</f>
        <v>0</v>
      </c>
      <c r="Y32" s="58">
        <f>+'CUADRO 7A'!Y34</f>
        <v>0</v>
      </c>
      <c r="Z32" s="58">
        <f>+'CUADRO 7A'!Z34</f>
        <v>0</v>
      </c>
      <c r="AA32" s="58">
        <f>+'CUADRO 7A'!AA34</f>
        <v>256865</v>
      </c>
      <c r="AB32" s="58">
        <f>+'CUADRO 7A'!AB34</f>
        <v>67150</v>
      </c>
    </row>
    <row r="33" spans="2:28" x14ac:dyDescent="0.2">
      <c r="B33" s="57" t="s">
        <v>127</v>
      </c>
      <c r="C33" s="58">
        <f>+'CUADRO 7A'!C35</f>
        <v>0</v>
      </c>
      <c r="D33" s="58">
        <f>+'CUADRO 7A'!D35</f>
        <v>0</v>
      </c>
      <c r="E33" s="58">
        <f>+'CUADRO 7A'!E35</f>
        <v>0</v>
      </c>
      <c r="F33" s="58">
        <f>+'CUADRO 7A'!F35</f>
        <v>0</v>
      </c>
      <c r="G33" s="58">
        <f>+'CUADRO 7A'!G35</f>
        <v>0</v>
      </c>
      <c r="H33" s="58">
        <f>+'CUADRO 7A'!H35</f>
        <v>0</v>
      </c>
      <c r="I33" s="58">
        <f>+'CUADRO 7A'!I35</f>
        <v>0</v>
      </c>
      <c r="J33" s="58">
        <f>+'CUADRO 7A'!J35</f>
        <v>0</v>
      </c>
      <c r="K33" s="58">
        <f>+'CUADRO 7A'!K35</f>
        <v>0</v>
      </c>
      <c r="L33" s="58">
        <f>+'CUADRO 7A'!L35</f>
        <v>0</v>
      </c>
      <c r="M33" s="58">
        <f>+'CUADRO 7A'!M35</f>
        <v>0</v>
      </c>
      <c r="N33" s="58">
        <f>+'CUADRO 7A'!N35</f>
        <v>0</v>
      </c>
      <c r="O33" s="58">
        <f>+'CUADRO 7A'!O35</f>
        <v>0</v>
      </c>
      <c r="P33" s="58">
        <f>+'CUADRO 7A'!P35</f>
        <v>0</v>
      </c>
      <c r="Q33" s="58">
        <f>+'CUADRO 7A'!Q35</f>
        <v>0</v>
      </c>
      <c r="R33" s="58">
        <f>+'CUADRO 7A'!R35</f>
        <v>0</v>
      </c>
      <c r="S33" s="58">
        <f>+'CUADRO 7A'!S35</f>
        <v>0</v>
      </c>
      <c r="T33" s="58">
        <f>+'CUADRO 7A'!T35</f>
        <v>0</v>
      </c>
      <c r="U33" s="58">
        <f>+'CUADRO 7A'!U35</f>
        <v>0</v>
      </c>
      <c r="V33" s="58">
        <f>+'CUADRO 7A'!V35</f>
        <v>0</v>
      </c>
      <c r="W33" s="58">
        <f>+'CUADRO 7A'!W35</f>
        <v>0</v>
      </c>
      <c r="X33" s="58">
        <f>+'CUADRO 7A'!X35</f>
        <v>0</v>
      </c>
      <c r="Y33" s="58">
        <f>+'CUADRO 7A'!Y35</f>
        <v>0</v>
      </c>
      <c r="Z33" s="58">
        <f>+'CUADRO 7A'!Z35</f>
        <v>0</v>
      </c>
      <c r="AA33" s="58">
        <f>+'CUADRO 7A'!AA35</f>
        <v>1264892</v>
      </c>
      <c r="AB33" s="58">
        <f>+'CUADRO 7A'!AB35</f>
        <v>1788000</v>
      </c>
    </row>
    <row r="34" spans="2:28" s="52" customFormat="1" x14ac:dyDescent="0.2">
      <c r="B34" s="65" t="s">
        <v>128</v>
      </c>
      <c r="C34" s="66">
        <f>+'CUADRO 7A'!C36</f>
        <v>658921.77494999999</v>
      </c>
      <c r="D34" s="66">
        <f>+'CUADRO 7A'!D36</f>
        <v>727386</v>
      </c>
      <c r="E34" s="66">
        <f>+'CUADRO 7A'!E36</f>
        <v>572750</v>
      </c>
      <c r="F34" s="66">
        <f>+'CUADRO 7A'!F36</f>
        <v>168338.77669999999</v>
      </c>
      <c r="G34" s="66">
        <f>+'CUADRO 7A'!G36</f>
        <v>201503</v>
      </c>
      <c r="H34" s="66">
        <f>+'CUADRO 7A'!H36</f>
        <v>216955</v>
      </c>
      <c r="I34" s="66">
        <f>+'CUADRO 7A'!I36</f>
        <v>215342</v>
      </c>
      <c r="J34" s="66">
        <f>+'CUADRO 7A'!J36</f>
        <v>227136</v>
      </c>
      <c r="K34" s="66">
        <f>+'CUADRO 7A'!K36</f>
        <v>246000</v>
      </c>
      <c r="L34" s="66">
        <f>+'CUADRO 7A'!L36</f>
        <v>384490</v>
      </c>
      <c r="M34" s="66">
        <f>+'CUADRO 7A'!M36</f>
        <v>508435</v>
      </c>
      <c r="N34" s="66">
        <f>+'CUADRO 7A'!N36</f>
        <v>433913</v>
      </c>
      <c r="O34" s="66">
        <f>+'CUADRO 7A'!O36</f>
        <v>577961</v>
      </c>
      <c r="P34" s="66">
        <f>+'CUADRO 7A'!P36</f>
        <v>518854</v>
      </c>
      <c r="Q34" s="66">
        <f>+'CUADRO 7A'!Q36</f>
        <v>559898.07986399997</v>
      </c>
      <c r="R34" s="66">
        <f>+'CUADRO 7A'!R36</f>
        <v>920940</v>
      </c>
      <c r="S34" s="66">
        <f>+'CUADRO 7A'!S36</f>
        <v>514371</v>
      </c>
      <c r="T34" s="66">
        <f>+'CUADRO 7A'!T36</f>
        <v>693000</v>
      </c>
      <c r="U34" s="66">
        <f>+'CUADRO 7A'!U36</f>
        <v>739862</v>
      </c>
      <c r="V34" s="66">
        <f>+'CUADRO 7A'!V36</f>
        <v>1327808.5439859999</v>
      </c>
      <c r="W34" s="66">
        <f>+'CUADRO 7A'!W36</f>
        <v>654763</v>
      </c>
      <c r="X34" s="66">
        <f>+'CUADRO 7A'!X36</f>
        <v>1408209.914748</v>
      </c>
      <c r="Y34" s="66">
        <f>+'CUADRO 7A'!Y36</f>
        <v>1494840.0569760001</v>
      </c>
      <c r="Z34" s="66">
        <f>+'CUADRO 7A'!Z36</f>
        <v>1466000</v>
      </c>
      <c r="AA34" s="66">
        <f>+'CUADRO 7A'!AA36</f>
        <v>1539446</v>
      </c>
      <c r="AB34" s="66">
        <f>+'CUADRO 7A'!AB36</f>
        <v>1273160</v>
      </c>
    </row>
    <row r="35" spans="2:28" x14ac:dyDescent="0.2">
      <c r="B35" s="60" t="s">
        <v>129</v>
      </c>
      <c r="C35" s="58">
        <f>+'CUADRO 7A'!C37</f>
        <v>0</v>
      </c>
      <c r="D35" s="58">
        <f>+'CUADRO 7A'!D37</f>
        <v>0</v>
      </c>
      <c r="E35" s="58">
        <f>+'CUADRO 7A'!E37</f>
        <v>0</v>
      </c>
      <c r="F35" s="58">
        <f>+'CUADRO 7A'!F37</f>
        <v>0</v>
      </c>
      <c r="G35" s="58">
        <f>+'CUADRO 7A'!G37</f>
        <v>0</v>
      </c>
      <c r="H35" s="58">
        <f>+'CUADRO 7A'!H37</f>
        <v>0</v>
      </c>
      <c r="I35" s="58">
        <f>+'CUADRO 7A'!I37</f>
        <v>0</v>
      </c>
      <c r="J35" s="58">
        <f>+'CUADRO 7A'!J37</f>
        <v>0</v>
      </c>
      <c r="K35" s="58">
        <f>+'CUADRO 7A'!K37</f>
        <v>0</v>
      </c>
      <c r="L35" s="58">
        <f>+'CUADRO 7A'!L37</f>
        <v>0</v>
      </c>
      <c r="M35" s="58">
        <f>+'CUADRO 7A'!M37</f>
        <v>0</v>
      </c>
      <c r="N35" s="58">
        <f>+'CUADRO 7A'!N37</f>
        <v>0</v>
      </c>
      <c r="O35" s="58">
        <f>+'CUADRO 7A'!O37</f>
        <v>0</v>
      </c>
      <c r="P35" s="58">
        <f>+'CUADRO 7A'!P37</f>
        <v>0</v>
      </c>
      <c r="Q35" s="58">
        <f>+'CUADRO 7A'!Q37</f>
        <v>0</v>
      </c>
      <c r="R35" s="58">
        <f>+'CUADRO 7A'!R37</f>
        <v>0</v>
      </c>
      <c r="S35" s="58">
        <f>+'CUADRO 7A'!S37</f>
        <v>0</v>
      </c>
      <c r="T35" s="58">
        <f>+'CUADRO 7A'!T37</f>
        <v>0</v>
      </c>
      <c r="U35" s="58">
        <f>+'CUADRO 7A'!U37</f>
        <v>0</v>
      </c>
      <c r="V35" s="58">
        <f>+'CUADRO 7A'!V37</f>
        <v>1309282</v>
      </c>
      <c r="W35" s="58">
        <f>+'CUADRO 7A'!W37</f>
        <v>0</v>
      </c>
      <c r="X35" s="58">
        <f>+'CUADRO 7A'!X37</f>
        <v>0</v>
      </c>
      <c r="Y35" s="58">
        <f>+'CUADRO 7A'!Y37</f>
        <v>1485236</v>
      </c>
      <c r="Z35" s="58">
        <f>+'CUADRO 7A'!Z37</f>
        <v>0</v>
      </c>
      <c r="AA35" s="58">
        <f>+'CUADRO 7A'!AA37</f>
        <v>0</v>
      </c>
      <c r="AB35" s="58">
        <f>+'CUADRO 7A'!AB37</f>
        <v>0</v>
      </c>
    </row>
    <row r="36" spans="2:28" x14ac:dyDescent="0.2">
      <c r="B36" s="60" t="s">
        <v>130</v>
      </c>
      <c r="C36" s="58">
        <f>+'CUADRO 7A'!C38</f>
        <v>658921.77494999999</v>
      </c>
      <c r="D36" s="58">
        <f>+'CUADRO 7A'!D38</f>
        <v>727386</v>
      </c>
      <c r="E36" s="58">
        <f>+'CUADRO 7A'!E38</f>
        <v>572750</v>
      </c>
      <c r="F36" s="58">
        <f>+'CUADRO 7A'!F38</f>
        <v>30270</v>
      </c>
      <c r="G36" s="58">
        <f>+'CUADRO 7A'!G38</f>
        <v>58174</v>
      </c>
      <c r="H36" s="58">
        <f>+'CUADRO 7A'!H38</f>
        <v>61732</v>
      </c>
      <c r="I36" s="58">
        <f>+'CUADRO 7A'!I38</f>
        <v>4278</v>
      </c>
      <c r="J36" s="58">
        <f>+'CUADRO 7A'!J38</f>
        <v>0</v>
      </c>
      <c r="K36" s="58">
        <f>+'CUADRO 7A'!K38</f>
        <v>0</v>
      </c>
      <c r="L36" s="58">
        <f>+'CUADRO 7A'!L38</f>
        <v>0</v>
      </c>
      <c r="M36" s="58">
        <f>+'CUADRO 7A'!M38</f>
        <v>0</v>
      </c>
      <c r="N36" s="58">
        <f>+'CUADRO 7A'!N38</f>
        <v>0</v>
      </c>
      <c r="O36" s="58">
        <f>+'CUADRO 7A'!O38</f>
        <v>577961</v>
      </c>
      <c r="P36" s="58">
        <f>+'CUADRO 7A'!P38</f>
        <v>518854</v>
      </c>
      <c r="Q36" s="58">
        <f>+'CUADRO 7A'!Q38</f>
        <v>559898.07986399997</v>
      </c>
      <c r="R36" s="58">
        <f>+'CUADRO 7A'!R38</f>
        <v>920940</v>
      </c>
      <c r="S36" s="58">
        <f>+'CUADRO 7A'!S38</f>
        <v>514371</v>
      </c>
      <c r="T36" s="58">
        <f>+'CUADRO 7A'!T38</f>
        <v>693000</v>
      </c>
      <c r="U36" s="58">
        <f>+'CUADRO 7A'!U38</f>
        <v>739862</v>
      </c>
      <c r="V36" s="58">
        <f>+'CUADRO 7A'!V38</f>
        <v>0</v>
      </c>
      <c r="W36" s="58">
        <f>+'CUADRO 7A'!W38</f>
        <v>643863</v>
      </c>
      <c r="X36" s="58">
        <f>+'CUADRO 7A'!X38</f>
        <v>1376000</v>
      </c>
      <c r="Y36" s="58">
        <f>+'CUADRO 7A'!Y38</f>
        <v>0</v>
      </c>
      <c r="Z36" s="58">
        <f>+'CUADRO 7A'!Z38</f>
        <v>1466000</v>
      </c>
      <c r="AA36" s="58">
        <f>+'CUADRO 7A'!AA38</f>
        <v>1539446</v>
      </c>
      <c r="AB36" s="58">
        <f>+'CUADRO 7A'!AB38</f>
        <v>1273160</v>
      </c>
    </row>
    <row r="37" spans="2:28" x14ac:dyDescent="0.2">
      <c r="B37" s="60" t="s">
        <v>131</v>
      </c>
      <c r="C37" s="58">
        <f>+'CUADRO 7A'!C39</f>
        <v>0</v>
      </c>
      <c r="D37" s="58">
        <f>+'CUADRO 7A'!D39</f>
        <v>0</v>
      </c>
      <c r="E37" s="58">
        <f>+'CUADRO 7A'!E39</f>
        <v>0</v>
      </c>
      <c r="F37" s="58">
        <f>+'CUADRO 7A'!F39</f>
        <v>138068.77669999999</v>
      </c>
      <c r="G37" s="58">
        <f>+'CUADRO 7A'!G39</f>
        <v>143329</v>
      </c>
      <c r="H37" s="58">
        <f>+'CUADRO 7A'!H39</f>
        <v>155223</v>
      </c>
      <c r="I37" s="58">
        <f>+'CUADRO 7A'!I39</f>
        <v>211064</v>
      </c>
      <c r="J37" s="58">
        <f>+'CUADRO 7A'!J39</f>
        <v>227136</v>
      </c>
      <c r="K37" s="58">
        <f>+'CUADRO 7A'!K39</f>
        <v>246000</v>
      </c>
      <c r="L37" s="58">
        <f>+'CUADRO 7A'!L39</f>
        <v>384490</v>
      </c>
      <c r="M37" s="58">
        <f>+'CUADRO 7A'!M39</f>
        <v>508435</v>
      </c>
      <c r="N37" s="58">
        <f>+'CUADRO 7A'!N39</f>
        <v>433913</v>
      </c>
      <c r="O37" s="58">
        <f>+'CUADRO 7A'!O39</f>
        <v>0</v>
      </c>
      <c r="P37" s="58">
        <f>+'CUADRO 7A'!P39</f>
        <v>0</v>
      </c>
      <c r="Q37" s="58">
        <f>+'CUADRO 7A'!Q39</f>
        <v>0</v>
      </c>
      <c r="R37" s="58">
        <f>+'CUADRO 7A'!R39</f>
        <v>0</v>
      </c>
      <c r="S37" s="58">
        <f>+'CUADRO 7A'!S39</f>
        <v>0</v>
      </c>
      <c r="T37" s="58">
        <f>+'CUADRO 7A'!T39</f>
        <v>0</v>
      </c>
      <c r="U37" s="58">
        <f>+'CUADRO 7A'!U39</f>
        <v>0</v>
      </c>
      <c r="V37" s="58">
        <f>+'CUADRO 7A'!V39</f>
        <v>0</v>
      </c>
      <c r="W37" s="58">
        <f>+'CUADRO 7A'!W39</f>
        <v>0</v>
      </c>
      <c r="X37" s="58">
        <f>+'CUADRO 7A'!X39</f>
        <v>0</v>
      </c>
      <c r="Y37" s="58">
        <f>+'CUADRO 7A'!Y39</f>
        <v>0</v>
      </c>
      <c r="Z37" s="58">
        <f>+'CUADRO 7A'!Z39</f>
        <v>0</v>
      </c>
      <c r="AA37" s="58">
        <f>+'CUADRO 7A'!AA39</f>
        <v>0</v>
      </c>
      <c r="AB37" s="58">
        <f>+'CUADRO 7A'!AB39</f>
        <v>0</v>
      </c>
    </row>
    <row r="38" spans="2:28" x14ac:dyDescent="0.2">
      <c r="B38" s="60" t="s">
        <v>132</v>
      </c>
      <c r="C38" s="58">
        <f>+'CUADRO 7A'!C40</f>
        <v>0</v>
      </c>
      <c r="D38" s="58">
        <f>+'CUADRO 7A'!D40</f>
        <v>0</v>
      </c>
      <c r="E38" s="58">
        <f>+'CUADRO 7A'!E40</f>
        <v>0</v>
      </c>
      <c r="F38" s="58">
        <f>+'CUADRO 7A'!F40</f>
        <v>0</v>
      </c>
      <c r="G38" s="58">
        <f>+'CUADRO 7A'!G40</f>
        <v>0</v>
      </c>
      <c r="H38" s="58">
        <f>+'CUADRO 7A'!H40</f>
        <v>0</v>
      </c>
      <c r="I38" s="58">
        <f>+'CUADRO 7A'!I40</f>
        <v>0</v>
      </c>
      <c r="J38" s="58">
        <f>+'CUADRO 7A'!J40</f>
        <v>0</v>
      </c>
      <c r="K38" s="58">
        <f>+'CUADRO 7A'!K40</f>
        <v>0</v>
      </c>
      <c r="L38" s="58">
        <f>+'CUADRO 7A'!L40</f>
        <v>0</v>
      </c>
      <c r="M38" s="58">
        <f>+'CUADRO 7A'!M40</f>
        <v>0</v>
      </c>
      <c r="N38" s="58">
        <f>+'CUADRO 7A'!N40</f>
        <v>0</v>
      </c>
      <c r="O38" s="58">
        <f>+'CUADRO 7A'!O40</f>
        <v>0</v>
      </c>
      <c r="P38" s="58">
        <f>+'CUADRO 7A'!P40</f>
        <v>0</v>
      </c>
      <c r="Q38" s="58">
        <f>+'CUADRO 7A'!Q40</f>
        <v>0</v>
      </c>
      <c r="R38" s="58">
        <f>+'CUADRO 7A'!R40</f>
        <v>0</v>
      </c>
      <c r="S38" s="58">
        <f>+'CUADRO 7A'!S40</f>
        <v>0</v>
      </c>
      <c r="T38" s="58">
        <f>+'CUADRO 7A'!T40</f>
        <v>0</v>
      </c>
      <c r="U38" s="58">
        <f>+'CUADRO 7A'!U40</f>
        <v>0</v>
      </c>
      <c r="V38" s="58">
        <f>+'CUADRO 7A'!V40</f>
        <v>2263.8239859999999</v>
      </c>
      <c r="W38" s="58">
        <f>+'CUADRO 7A'!W40</f>
        <v>0</v>
      </c>
      <c r="X38" s="58">
        <f>+'CUADRO 7A'!X40</f>
        <v>0</v>
      </c>
      <c r="Y38" s="58">
        <f>+'CUADRO 7A'!Y40</f>
        <v>9604.0569759999998</v>
      </c>
      <c r="Z38" s="58">
        <f>+'CUADRO 7A'!Z40</f>
        <v>0</v>
      </c>
      <c r="AA38" s="58">
        <f>+'CUADRO 7A'!AA40</f>
        <v>0</v>
      </c>
      <c r="AB38" s="58">
        <f>+'CUADRO 7A'!AB40</f>
        <v>0</v>
      </c>
    </row>
    <row r="39" spans="2:28" x14ac:dyDescent="0.2">
      <c r="B39" s="60" t="s">
        <v>133</v>
      </c>
      <c r="C39" s="58">
        <f>+'CUADRO 7A'!C41</f>
        <v>0</v>
      </c>
      <c r="D39" s="58">
        <f>+'CUADRO 7A'!D41</f>
        <v>0</v>
      </c>
      <c r="E39" s="58">
        <f>+'CUADRO 7A'!E41</f>
        <v>0</v>
      </c>
      <c r="F39" s="58">
        <f>+'CUADRO 7A'!F41</f>
        <v>0</v>
      </c>
      <c r="G39" s="58">
        <f>+'CUADRO 7A'!G41</f>
        <v>0</v>
      </c>
      <c r="H39" s="58">
        <f>+'CUADRO 7A'!H41</f>
        <v>0</v>
      </c>
      <c r="I39" s="58">
        <f>+'CUADRO 7A'!I41</f>
        <v>0</v>
      </c>
      <c r="J39" s="58">
        <f>+'CUADRO 7A'!J41</f>
        <v>0</v>
      </c>
      <c r="K39" s="58">
        <f>+'CUADRO 7A'!K41</f>
        <v>0</v>
      </c>
      <c r="L39" s="58">
        <f>+'CUADRO 7A'!L41</f>
        <v>0</v>
      </c>
      <c r="M39" s="58">
        <f>+'CUADRO 7A'!M41</f>
        <v>0</v>
      </c>
      <c r="N39" s="58">
        <f>+'CUADRO 7A'!N41</f>
        <v>0</v>
      </c>
      <c r="O39" s="58">
        <f>+'CUADRO 7A'!O41</f>
        <v>0</v>
      </c>
      <c r="P39" s="58">
        <f>+'CUADRO 7A'!P41</f>
        <v>0</v>
      </c>
      <c r="Q39" s="58">
        <f>+'CUADRO 7A'!Q41</f>
        <v>0</v>
      </c>
      <c r="R39" s="58">
        <f>+'CUADRO 7A'!R41</f>
        <v>0</v>
      </c>
      <c r="S39" s="58">
        <f>+'CUADRO 7A'!S41</f>
        <v>0</v>
      </c>
      <c r="T39" s="58">
        <f>+'CUADRO 7A'!T41</f>
        <v>0</v>
      </c>
      <c r="U39" s="58">
        <f>+'CUADRO 7A'!U41</f>
        <v>0</v>
      </c>
      <c r="V39" s="58">
        <f>+'CUADRO 7A'!V41</f>
        <v>16262.72</v>
      </c>
      <c r="W39" s="58">
        <f>+'CUADRO 7A'!W41</f>
        <v>10900</v>
      </c>
      <c r="X39" s="58">
        <f>+'CUADRO 7A'!X41</f>
        <v>32209.914747999999</v>
      </c>
      <c r="Y39" s="58">
        <f>+'CUADRO 7A'!Y41</f>
        <v>0</v>
      </c>
      <c r="Z39" s="58">
        <f>+'CUADRO 7A'!Z41</f>
        <v>0</v>
      </c>
      <c r="AA39" s="58">
        <f>+'CUADRO 7A'!AA41</f>
        <v>0</v>
      </c>
      <c r="AB39" s="58">
        <f>+'CUADRO 7A'!AB41</f>
        <v>0</v>
      </c>
    </row>
    <row r="40" spans="2:28" x14ac:dyDescent="0.2">
      <c r="B40" s="67" t="s">
        <v>337</v>
      </c>
      <c r="C40" s="53">
        <f>+'CUADRO 7A'!C9</f>
        <v>19650642.974950001</v>
      </c>
      <c r="D40" s="53">
        <f>+'CUADRO 7A'!D9</f>
        <v>25528456</v>
      </c>
      <c r="E40" s="53">
        <f>+'CUADRO 7A'!E9</f>
        <v>29132257.688322999</v>
      </c>
      <c r="F40" s="53">
        <f>+'CUADRO 7A'!F9</f>
        <v>31891395.355501</v>
      </c>
      <c r="G40" s="53">
        <f>+'CUADRO 7A'!G9</f>
        <v>36788435</v>
      </c>
      <c r="H40" s="53">
        <f>+'CUADRO 7A'!H9</f>
        <v>38996761</v>
      </c>
      <c r="I40" s="53">
        <f>+'CUADRO 7A'!I9</f>
        <v>46316487</v>
      </c>
      <c r="J40" s="53">
        <f>+'CUADRO 7A'!J9</f>
        <v>54073192</v>
      </c>
      <c r="K40" s="53">
        <f>+'CUADRO 7A'!K9</f>
        <v>66212048</v>
      </c>
      <c r="L40" s="53">
        <f>+'CUADRO 7A'!L9</f>
        <v>75436451</v>
      </c>
      <c r="M40" s="53">
        <f>+'CUADRO 7A'!M9</f>
        <v>71161268</v>
      </c>
      <c r="N40" s="53">
        <f>+'CUADRO 7A'!N9</f>
        <v>75114125.628281996</v>
      </c>
      <c r="O40" s="53">
        <f>+'CUADRO 7A'!O9</f>
        <v>89501248.565841004</v>
      </c>
      <c r="P40" s="53">
        <f>+'CUADRO 7A'!P9</f>
        <v>102089648.07551301</v>
      </c>
      <c r="Q40" s="53">
        <f>+'CUADRO 7A'!Q9</f>
        <v>103856780.395381</v>
      </c>
      <c r="R40" s="53">
        <f>+'CUADRO 7A'!R9</f>
        <v>110560293.60941701</v>
      </c>
      <c r="S40" s="53">
        <f>+'CUADRO 7A'!S9</f>
        <v>117117964.609117</v>
      </c>
      <c r="T40" s="53">
        <f>+'CUADRO 7A'!T9</f>
        <v>125141963.610902</v>
      </c>
      <c r="U40" s="53">
        <f>+'CUADRO 7A'!U9</f>
        <v>138107874.94465399</v>
      </c>
      <c r="V40" s="53">
        <f>+'CUADRO 7A'!V9</f>
        <v>144209794.17587101</v>
      </c>
      <c r="W40" s="53">
        <f>+'CUADRO 7A'!W9</f>
        <v>135646860</v>
      </c>
      <c r="X40" s="53">
        <f>+'CUADRO 7A'!X9</f>
        <v>151780803.91474801</v>
      </c>
      <c r="Y40" s="53">
        <f>+'CUADRO 7A'!Y9</f>
        <v>170861576.05697599</v>
      </c>
      <c r="Z40" s="53">
        <f>+'CUADRO 7A'!Z9</f>
        <v>275633952</v>
      </c>
      <c r="AA40" s="53">
        <f>+'CUADRO 7A'!AA9</f>
        <v>289005206</v>
      </c>
      <c r="AB40" s="53">
        <f>+'CUADRO 7A'!AB9</f>
        <v>305777927</v>
      </c>
    </row>
    <row r="41" spans="2:28" x14ac:dyDescent="0.2">
      <c r="B41" s="4" t="str">
        <f>+'CUADROS 1A'!B19</f>
        <v>Fuente: Ministerio de Hacienda y Crédito Público.  Ejecución de ingresos y gastos de las entidades del Presupuesto General de la Nación.</v>
      </c>
    </row>
    <row r="42" spans="2:28" x14ac:dyDescent="0.2">
      <c r="B42" s="4" t="str">
        <f>+'CUADROS 1A'!B20</f>
        <v>Nota 1/: En ingresos del presupuesto nacional 2005 no incluye ingresos por $1,486 mm de la Ley de Financiamiento que el Congreso de la República no aprobó.</v>
      </c>
    </row>
    <row r="43" spans="2:28" x14ac:dyDescent="0.2">
      <c r="B43" s="4" t="str">
        <f>+'CUADROS 1A'!B21</f>
        <v>Nota 2/: En ingresos del presupuesto nacional 2013 Incluye sustitución de ingresos CREE contenidos en los Decretos 850 y 939 de 2013. Los cuales no fueron modificados en ingresos estapúblicos.</v>
      </c>
    </row>
    <row r="44" spans="2:28" x14ac:dyDescent="0.2">
      <c r="B44" s="4" t="str">
        <f>+'CUADROS 1A'!B22</f>
        <v>Nota 3/: Información a enero de 2025.</v>
      </c>
    </row>
  </sheetData>
  <printOptions horizontalCentered="1" verticalCentered="1"/>
  <pageMargins left="0.15748031496062992" right="0.15748031496062992" top="0.19685039370078741" bottom="0.39370078740157483" header="0" footer="0"/>
  <pageSetup scale="32" orientation="landscape" r:id="rId1"/>
  <headerFooter alignWithMargins="0">
    <oddFooter>&amp;L&amp;8&amp;Z&amp;F&amp;A&amp;R&amp;8&amp;D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C48EC-AF7A-402A-8290-84D9A634D7C0}">
  <sheetPr>
    <pageSetUpPr fitToPage="1"/>
  </sheetPr>
  <dimension ref="A1:AA43"/>
  <sheetViews>
    <sheetView showGridLines="0" zoomScaleNormal="100" workbookViewId="0">
      <pane xSplit="2" ySplit="7" topLeftCell="R8" activePane="bottomRight" state="frozen"/>
      <selection pane="topRight" activeCell="C1" sqref="C1"/>
      <selection pane="bottomLeft" activeCell="A8" sqref="A8"/>
      <selection pane="bottomRight" activeCell="R15" sqref="R15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15" width="9.85546875" style="4" bestFit="1" customWidth="1"/>
    <col min="16" max="27" width="10.7109375" style="4" bestFit="1" customWidth="1"/>
    <col min="28" max="16384" width="11.42578125" style="4"/>
  </cols>
  <sheetData>
    <row r="1" spans="1:27" s="46" customFormat="1" ht="12.75" x14ac:dyDescent="0.2">
      <c r="A1" s="6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84"/>
      <c r="O1" s="84"/>
      <c r="P1" s="84"/>
      <c r="Q1" s="84"/>
      <c r="R1" s="84"/>
      <c r="U1" s="84"/>
      <c r="V1" s="84"/>
      <c r="W1" s="84"/>
      <c r="X1" s="84"/>
      <c r="Y1" s="84"/>
      <c r="Z1" s="108"/>
      <c r="AA1" s="108"/>
    </row>
    <row r="2" spans="1:27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U2" s="49"/>
      <c r="V2" s="49"/>
      <c r="W2" s="49"/>
      <c r="X2" s="49"/>
      <c r="Y2" s="49"/>
      <c r="Z2" s="108"/>
      <c r="AA2" s="108"/>
    </row>
    <row r="3" spans="1:27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U3" s="49"/>
      <c r="V3" s="49"/>
      <c r="W3" s="49"/>
      <c r="X3" s="49"/>
      <c r="Y3" s="49"/>
      <c r="Z3" s="108"/>
      <c r="AA3" s="108"/>
    </row>
    <row r="4" spans="1:27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U4" s="49"/>
      <c r="V4" s="49"/>
      <c r="W4" s="49"/>
      <c r="X4" s="49"/>
      <c r="Y4" s="49"/>
      <c r="Z4" s="108"/>
      <c r="AA4" s="108"/>
    </row>
    <row r="5" spans="1:27" ht="14.25" x14ac:dyDescent="0.2">
      <c r="B5" s="48" t="s">
        <v>357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U5" s="49"/>
      <c r="V5" s="49"/>
      <c r="W5" s="49"/>
      <c r="X5" s="49"/>
      <c r="Y5" s="49"/>
      <c r="Z5" s="108"/>
      <c r="AA5" s="108"/>
    </row>
    <row r="6" spans="1:27" ht="15.75" thickBot="1" x14ac:dyDescent="0.3">
      <c r="B6" s="62" t="s">
        <v>265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70"/>
      <c r="N6" s="70"/>
      <c r="O6" s="70"/>
      <c r="P6" s="70"/>
      <c r="Q6" s="70"/>
      <c r="R6" s="70"/>
      <c r="U6" s="70"/>
      <c r="V6" s="70"/>
      <c r="W6" s="70"/>
      <c r="X6" s="70"/>
      <c r="Y6" s="70"/>
      <c r="Z6" s="109"/>
      <c r="AA6" s="109"/>
    </row>
    <row r="7" spans="1:27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 t="s">
        <v>330</v>
      </c>
    </row>
    <row r="8" spans="1:27" s="52" customFormat="1" x14ac:dyDescent="0.2">
      <c r="B8" s="69" t="s">
        <v>102</v>
      </c>
      <c r="C8" s="66">
        <f>+'CUADRO 7B'!C10</f>
        <v>16210962.46061</v>
      </c>
      <c r="D8" s="66">
        <f>+'CUADRO 7B'!D10</f>
        <v>24644821.561919</v>
      </c>
      <c r="E8" s="66">
        <f>+'CUADRO 7B'!E10</f>
        <v>26937133.536145002</v>
      </c>
      <c r="F8" s="66">
        <f>+'CUADRO 7B'!F10</f>
        <v>31159861.935864002</v>
      </c>
      <c r="G8" s="66">
        <f>+'CUADRO 7B'!G10</f>
        <v>36377043.618730001</v>
      </c>
      <c r="H8" s="66">
        <f>+'CUADRO 7B'!H10</f>
        <v>42009716.622606002</v>
      </c>
      <c r="I8" s="66">
        <f>+'CUADRO 7B'!I10</f>
        <v>51095300.210432</v>
      </c>
      <c r="J8" s="66">
        <f>+'CUADRO 7B'!J10</f>
        <v>56104409.555338003</v>
      </c>
      <c r="K8" s="66">
        <f>+'CUADRO 7B'!K10</f>
        <v>64475695.604094997</v>
      </c>
      <c r="L8" s="66">
        <f>+'CUADRO 7B'!L10</f>
        <v>65122486.171402998</v>
      </c>
      <c r="M8" s="66">
        <f>+'CUADRO 7B'!M10</f>
        <v>67288130.974731386</v>
      </c>
      <c r="N8" s="66">
        <f>+'CUADRO 7B'!N10</f>
        <v>84047432.026410908</v>
      </c>
      <c r="O8" s="66">
        <f>+'CUADRO 7B'!O10</f>
        <v>95265736.593491971</v>
      </c>
      <c r="P8" s="66">
        <f>+'CUADRO 7B'!P10</f>
        <v>97817948.586538419</v>
      </c>
      <c r="Q8" s="66">
        <f>+'CUADRO 7B'!Q10</f>
        <v>95783864.837612003</v>
      </c>
      <c r="R8" s="66">
        <f>+'CUADRO 7B'!R10</f>
        <v>106325933.76541699</v>
      </c>
      <c r="S8" s="66">
        <f>+'CUADRO 7B'!S10</f>
        <v>108506005.79251701</v>
      </c>
      <c r="T8" s="66">
        <f>+'CUADRO 7B'!T10</f>
        <v>122921284.43864101</v>
      </c>
      <c r="U8" s="66">
        <f>+'CUADRO 7B'!U10</f>
        <v>131852959.991841</v>
      </c>
      <c r="V8" s="66">
        <f>+'CUADRO 7B'!V10</f>
        <v>151536234.57760137</v>
      </c>
      <c r="W8" s="66">
        <f>+'CUADRO 7B'!W10</f>
        <v>130905766.06725983</v>
      </c>
      <c r="X8" s="66">
        <f>+'CUADRO 7B'!X10</f>
        <v>161593265.34967399</v>
      </c>
      <c r="Y8" s="66">
        <f>+'CUADRO 7B'!Y10</f>
        <v>212202938.5724158</v>
      </c>
      <c r="Z8" s="66">
        <f>+'CUADRO 7B'!Z10</f>
        <v>262907243.06323671</v>
      </c>
      <c r="AA8" s="66">
        <f>+'CUADRO 7B'!AA10</f>
        <v>245528484.87593991</v>
      </c>
    </row>
    <row r="9" spans="1:27" x14ac:dyDescent="0.2">
      <c r="B9" s="56" t="s">
        <v>103</v>
      </c>
      <c r="C9" s="55">
        <f>+'CUADRO 7B'!C11</f>
        <v>6159989.4941579998</v>
      </c>
      <c r="D9" s="55">
        <f>+'CUADRO 7B'!D11</f>
        <v>9724664.9113800004</v>
      </c>
      <c r="E9" s="55">
        <f>+'CUADRO 7B'!E11</f>
        <v>12005634.078513</v>
      </c>
      <c r="F9" s="55">
        <f>+'CUADRO 7B'!F11</f>
        <v>14612469.314257</v>
      </c>
      <c r="G9" s="55">
        <f>+'CUADRO 7B'!G11</f>
        <v>15577400.541606</v>
      </c>
      <c r="H9" s="55">
        <f>+'CUADRO 7B'!H11</f>
        <v>17959664.536187999</v>
      </c>
      <c r="I9" s="55">
        <f>+'CUADRO 7B'!I11</f>
        <v>21416461.502482999</v>
      </c>
      <c r="J9" s="55">
        <f>+'CUADRO 7B'!J11</f>
        <v>24552038.181607999</v>
      </c>
      <c r="K9" s="55">
        <f>+'CUADRO 7B'!K11</f>
        <v>27579130.131163999</v>
      </c>
      <c r="L9" s="55">
        <f>+'CUADRO 7B'!L11</f>
        <v>29400949.635497</v>
      </c>
      <c r="M9" s="55">
        <f>+'CUADRO 7B'!M11</f>
        <v>26913468.457208019</v>
      </c>
      <c r="N9" s="55">
        <f>+'CUADRO 7B'!N11</f>
        <v>39051065.595208712</v>
      </c>
      <c r="O9" s="55">
        <f>+'CUADRO 7B'!O11</f>
        <v>47547663.787139609</v>
      </c>
      <c r="P9" s="55">
        <f>+'CUADRO 7B'!P11</f>
        <v>48927025.156125799</v>
      </c>
      <c r="Q9" s="55">
        <f>+'CUADRO 7B'!Q11</f>
        <v>41416787.503059998</v>
      </c>
      <c r="R9" s="55">
        <f>+'CUADRO 7B'!R11</f>
        <v>47942346.949948996</v>
      </c>
      <c r="S9" s="55">
        <f>+'CUADRO 7B'!S11</f>
        <v>49783928.270021692</v>
      </c>
      <c r="T9" s="55">
        <f>+'CUADRO 7B'!T11</f>
        <v>57612557.085316099</v>
      </c>
      <c r="U9" s="55">
        <f>+'CUADRO 7B'!U11</f>
        <v>67057072.570398003</v>
      </c>
      <c r="V9" s="55">
        <f>+'CUADRO 7B'!V11</f>
        <v>72039563.6644447</v>
      </c>
      <c r="W9" s="55">
        <f>+'CUADRO 7B'!W11</f>
        <v>63787551.943453938</v>
      </c>
      <c r="X9" s="55">
        <f>+'CUADRO 7B'!X11</f>
        <v>74117543.934131071</v>
      </c>
      <c r="Y9" s="55">
        <f>+'CUADRO 7B'!Y11</f>
        <v>96464575.745394006</v>
      </c>
      <c r="Z9" s="55">
        <f>+'CUADRO 7B'!Z11</f>
        <v>141417911.35154399</v>
      </c>
      <c r="AA9" s="55">
        <f>+'CUADRO 7B'!AA11</f>
        <v>119734497.16248</v>
      </c>
    </row>
    <row r="10" spans="1:27" x14ac:dyDescent="0.2">
      <c r="B10" s="57" t="s">
        <v>104</v>
      </c>
      <c r="C10" s="58">
        <f>+'CUADRO 7B'!C12</f>
        <v>6159989.4941579998</v>
      </c>
      <c r="D10" s="58">
        <f>+'CUADRO 7B'!D12</f>
        <v>9724664.9113800004</v>
      </c>
      <c r="E10" s="58">
        <f>+'CUADRO 7B'!E12</f>
        <v>11362301.736479999</v>
      </c>
      <c r="F10" s="58">
        <f>+'CUADRO 7B'!F12</f>
        <v>13373883.565445</v>
      </c>
      <c r="G10" s="58">
        <f>+'CUADRO 7B'!G12</f>
        <v>15328246.933117</v>
      </c>
      <c r="H10" s="58">
        <f>+'CUADRO 7B'!H12</f>
        <v>17506366.040654</v>
      </c>
      <c r="I10" s="58">
        <f>+'CUADRO 7B'!I12</f>
        <v>21404912.184452001</v>
      </c>
      <c r="J10" s="58">
        <f>+'CUADRO 7B'!J12</f>
        <v>23350600.156587001</v>
      </c>
      <c r="K10" s="58">
        <f>+'CUADRO 7B'!K12</f>
        <v>24368409.972871002</v>
      </c>
      <c r="L10" s="58">
        <f>+'CUADRO 7B'!L12</f>
        <v>27382645.641596999</v>
      </c>
      <c r="M10" s="58">
        <f>+'CUADRO 7B'!M12</f>
        <v>24942231.803168021</v>
      </c>
      <c r="N10" s="58">
        <f>+'CUADRO 7B'!N12</f>
        <v>34820072.28960371</v>
      </c>
      <c r="O10" s="58">
        <f>+'CUADRO 7B'!O12</f>
        <v>43365742.140654609</v>
      </c>
      <c r="P10" s="58">
        <f>+'CUADRO 7B'!P12</f>
        <v>44665278.434774794</v>
      </c>
      <c r="Q10" s="58">
        <f>+'CUADRO 7B'!Q12</f>
        <v>37274495.777076997</v>
      </c>
      <c r="R10" s="58">
        <f>+'CUADRO 7B'!R12</f>
        <v>38737353.750739843</v>
      </c>
      <c r="S10" s="58">
        <f>+'CUADRO 7B'!S12</f>
        <v>39678334.008836694</v>
      </c>
      <c r="T10" s="58">
        <f>+'CUADRO 7B'!T12</f>
        <v>53784618.713699102</v>
      </c>
      <c r="U10" s="58">
        <f>+'CUADRO 7B'!U12</f>
        <v>66544598.6351</v>
      </c>
      <c r="V10" s="58">
        <f>+'CUADRO 7B'!V12</f>
        <v>69869090.478806704</v>
      </c>
      <c r="W10" s="58">
        <f>+'CUADRO 7B'!W12</f>
        <v>62832128.636975937</v>
      </c>
      <c r="X10" s="58">
        <f>+'CUADRO 7B'!X12</f>
        <v>72776773.709262118</v>
      </c>
      <c r="Y10" s="58">
        <f>+'CUADRO 7B'!Y12</f>
        <v>95465802.995446995</v>
      </c>
      <c r="Z10" s="58">
        <f>+'CUADRO 7B'!Z12</f>
        <v>139516154.191717</v>
      </c>
      <c r="AA10" s="58">
        <f>+'CUADRO 7B'!AA12</f>
        <v>117049482.428551</v>
      </c>
    </row>
    <row r="11" spans="1:27" x14ac:dyDescent="0.2">
      <c r="B11" s="57" t="s">
        <v>105</v>
      </c>
      <c r="C11" s="58">
        <f>+'CUADRO 7B'!C13</f>
        <v>0</v>
      </c>
      <c r="D11" s="58">
        <f>+'CUADRO 7B'!D13</f>
        <v>0</v>
      </c>
      <c r="E11" s="58">
        <f>+'CUADRO 7B'!E13</f>
        <v>0</v>
      </c>
      <c r="F11" s="58">
        <f>+'CUADRO 7B'!F13</f>
        <v>0</v>
      </c>
      <c r="G11" s="58">
        <f>+'CUADRO 7B'!G13</f>
        <v>0</v>
      </c>
      <c r="H11" s="58">
        <f>+'CUADRO 7B'!H13</f>
        <v>0</v>
      </c>
      <c r="I11" s="58">
        <f>+'CUADRO 7B'!I13</f>
        <v>0</v>
      </c>
      <c r="J11" s="58">
        <f>+'CUADRO 7B'!J13</f>
        <v>0</v>
      </c>
      <c r="K11" s="58">
        <f>+'CUADRO 7B'!K13</f>
        <v>0</v>
      </c>
      <c r="L11" s="58">
        <f>+'CUADRO 7B'!L13</f>
        <v>0</v>
      </c>
      <c r="M11" s="58">
        <f>+'CUADRO 7B'!M13</f>
        <v>0</v>
      </c>
      <c r="N11" s="58">
        <f>+'CUADRO 7B'!N13</f>
        <v>0</v>
      </c>
      <c r="O11" s="58">
        <f>+'CUADRO 7B'!O13</f>
        <v>0</v>
      </c>
      <c r="P11" s="58">
        <f>+'CUADRO 7B'!P13</f>
        <v>0</v>
      </c>
      <c r="Q11" s="58">
        <f>+'CUADRO 7B'!Q13</f>
        <v>0</v>
      </c>
      <c r="R11" s="58">
        <f>+'CUADRO 7B'!R13</f>
        <v>0</v>
      </c>
      <c r="S11" s="58">
        <f>+'CUADRO 7B'!S13</f>
        <v>0</v>
      </c>
      <c r="T11" s="58">
        <f>+'CUADRO 7B'!T13</f>
        <v>0</v>
      </c>
      <c r="U11" s="58">
        <f>+'CUADRO 7B'!U13</f>
        <v>0</v>
      </c>
      <c r="V11" s="58">
        <f>+'CUADRO 7B'!V13</f>
        <v>0</v>
      </c>
      <c r="W11" s="58">
        <f>+'CUADRO 7B'!W13</f>
        <v>0</v>
      </c>
      <c r="X11" s="58">
        <f>+'CUADRO 7B'!X13</f>
        <v>0</v>
      </c>
      <c r="Y11" s="58">
        <f>+'CUADRO 7B'!Y13</f>
        <v>0</v>
      </c>
      <c r="Z11" s="58">
        <f>+'CUADRO 7B'!Z13</f>
        <v>0</v>
      </c>
      <c r="AA11" s="58">
        <f>+'CUADRO 7B'!AA13</f>
        <v>0</v>
      </c>
    </row>
    <row r="12" spans="1:27" x14ac:dyDescent="0.2">
      <c r="B12" s="57" t="s">
        <v>106</v>
      </c>
      <c r="C12" s="58">
        <f>+'CUADRO 7B'!C14</f>
        <v>0</v>
      </c>
      <c r="D12" s="58">
        <f>+'CUADRO 7B'!D14</f>
        <v>0</v>
      </c>
      <c r="E12" s="58">
        <f>+'CUADRO 7B'!E14</f>
        <v>643332.34203299996</v>
      </c>
      <c r="F12" s="58">
        <f>+'CUADRO 7B'!F14</f>
        <v>1238585.748812</v>
      </c>
      <c r="G12" s="58">
        <f>+'CUADRO 7B'!G14</f>
        <v>249153.60848900001</v>
      </c>
      <c r="H12" s="58">
        <f>+'CUADRO 7B'!H14</f>
        <v>7584.7645700000003</v>
      </c>
      <c r="I12" s="58">
        <f>+'CUADRO 7B'!I14</f>
        <v>2957.2994549999999</v>
      </c>
      <c r="J12" s="58">
        <f>+'CUADRO 7B'!J14</f>
        <v>9582.2430000000004</v>
      </c>
      <c r="K12" s="58">
        <f>+'CUADRO 7B'!K14</f>
        <v>9234.1020000000008</v>
      </c>
      <c r="L12" s="58">
        <f>+'CUADRO 7B'!L14</f>
        <v>2704.7819559999998</v>
      </c>
      <c r="M12" s="58">
        <f>+'CUADRO 7B'!M14</f>
        <v>2984.130463</v>
      </c>
      <c r="N12" s="58">
        <f>+'CUADRO 7B'!N14</f>
        <v>2680.780475</v>
      </c>
      <c r="O12" s="58">
        <f>+'CUADRO 7B'!O14</f>
        <v>0</v>
      </c>
      <c r="P12" s="58">
        <f>+'CUADRO 7B'!P14</f>
        <v>4161.7446550000004</v>
      </c>
      <c r="Q12" s="58">
        <f>+'CUADRO 7B'!Q14</f>
        <v>176.26223300000001</v>
      </c>
      <c r="R12" s="58">
        <f>+'CUADRO 7B'!R14</f>
        <v>736.54345899999998</v>
      </c>
      <c r="S12" s="58">
        <f>+'CUADRO 7B'!S14</f>
        <v>167.35271599999999</v>
      </c>
      <c r="T12" s="58">
        <f>+'CUADRO 7B'!T14</f>
        <v>179.09073799999999</v>
      </c>
      <c r="U12" s="58">
        <f>+'CUADRO 7B'!U14</f>
        <v>0</v>
      </c>
      <c r="V12" s="58">
        <f>+'CUADRO 7B'!V14</f>
        <v>1013.791456</v>
      </c>
      <c r="W12" s="58">
        <f>+'CUADRO 7B'!W14</f>
        <v>0</v>
      </c>
      <c r="X12" s="58">
        <f>+'CUADRO 7B'!X14</f>
        <v>0</v>
      </c>
      <c r="Y12" s="58">
        <f>+'CUADRO 7B'!Y14</f>
        <v>0</v>
      </c>
      <c r="Z12" s="58">
        <f>+'CUADRO 7B'!Z14</f>
        <v>0</v>
      </c>
      <c r="AA12" s="58">
        <f>+'CUADRO 7B'!AA14</f>
        <v>0</v>
      </c>
    </row>
    <row r="13" spans="1:27" x14ac:dyDescent="0.2">
      <c r="B13" s="57" t="s">
        <v>107</v>
      </c>
      <c r="C13" s="58">
        <f>+'CUADRO 7B'!C15</f>
        <v>0</v>
      </c>
      <c r="D13" s="58">
        <f>+'CUADRO 7B'!D15</f>
        <v>0</v>
      </c>
      <c r="E13" s="58">
        <f>+'CUADRO 7B'!E15</f>
        <v>0</v>
      </c>
      <c r="F13" s="58">
        <f>+'CUADRO 7B'!F15</f>
        <v>0</v>
      </c>
      <c r="G13" s="58">
        <f>+'CUADRO 7B'!G15</f>
        <v>0</v>
      </c>
      <c r="H13" s="58">
        <f>+'CUADRO 7B'!H15</f>
        <v>445713.73096399999</v>
      </c>
      <c r="I13" s="58">
        <f>+'CUADRO 7B'!I15</f>
        <v>8592.0185760000004</v>
      </c>
      <c r="J13" s="58">
        <f>+'CUADRO 7B'!J15</f>
        <v>1191855.7820210001</v>
      </c>
      <c r="K13" s="58">
        <f>+'CUADRO 7B'!K15</f>
        <v>3201486.056293</v>
      </c>
      <c r="L13" s="58">
        <f>+'CUADRO 7B'!L15</f>
        <v>2015599.2119440001</v>
      </c>
      <c r="M13" s="58">
        <f>+'CUADRO 7B'!M15</f>
        <v>1968252.523577</v>
      </c>
      <c r="N13" s="58">
        <f>+'CUADRO 7B'!N15</f>
        <v>4228312.52513</v>
      </c>
      <c r="O13" s="58">
        <f>+'CUADRO 7B'!O15</f>
        <v>4181921.6464849999</v>
      </c>
      <c r="P13" s="58">
        <f>+'CUADRO 7B'!P15</f>
        <v>3375503.6391413906</v>
      </c>
      <c r="Q13" s="58">
        <f>+'CUADRO 7B'!Q15</f>
        <v>3307617.3214679998</v>
      </c>
      <c r="R13" s="58">
        <f>+'CUADRO 7B'!R15</f>
        <v>114672.05633942627</v>
      </c>
      <c r="S13" s="58">
        <f>+'CUADRO 7B'!S15</f>
        <v>35029.247184400003</v>
      </c>
      <c r="T13" s="58">
        <f>+'CUADRO 7B'!T15</f>
        <v>0</v>
      </c>
      <c r="U13" s="58">
        <f>+'CUADRO 7B'!U15</f>
        <v>0</v>
      </c>
      <c r="V13" s="58">
        <f>+'CUADRO 7B'!V15</f>
        <v>1041297.337726</v>
      </c>
      <c r="W13" s="58">
        <f>+'CUADRO 7B'!W15</f>
        <v>955423.30647800001</v>
      </c>
      <c r="X13" s="58">
        <f>+'CUADRO 7B'!X15</f>
        <v>1039338.506326</v>
      </c>
      <c r="Y13" s="58">
        <f>+'CUADRO 7B'!Y15</f>
        <v>73311.076956000004</v>
      </c>
      <c r="Z13" s="58">
        <f>+'CUADRO 7B'!Z15</f>
        <v>1211230.309323</v>
      </c>
      <c r="AA13" s="58">
        <f>+'CUADRO 7B'!AA15</f>
        <v>1466833.1781009999</v>
      </c>
    </row>
    <row r="14" spans="1:27" x14ac:dyDescent="0.2">
      <c r="B14" s="57" t="s">
        <v>108</v>
      </c>
      <c r="C14" s="58">
        <f>+'CUADRO 7B'!C16</f>
        <v>0</v>
      </c>
      <c r="D14" s="58">
        <f>+'CUADRO 7B'!D16</f>
        <v>0</v>
      </c>
      <c r="E14" s="58">
        <f>+'CUADRO 7B'!E16</f>
        <v>0</v>
      </c>
      <c r="F14" s="58">
        <f>+'CUADRO 7B'!F16</f>
        <v>0</v>
      </c>
      <c r="G14" s="58">
        <f>+'CUADRO 7B'!G16</f>
        <v>0</v>
      </c>
      <c r="H14" s="58">
        <f>+'CUADRO 7B'!H16</f>
        <v>0</v>
      </c>
      <c r="I14" s="58">
        <f>+'CUADRO 7B'!I16</f>
        <v>0</v>
      </c>
      <c r="J14" s="58">
        <f>+'CUADRO 7B'!J16</f>
        <v>0</v>
      </c>
      <c r="K14" s="58">
        <f>+'CUADRO 7B'!K16</f>
        <v>0</v>
      </c>
      <c r="L14" s="58">
        <f>+'CUADRO 7B'!L16</f>
        <v>0</v>
      </c>
      <c r="M14" s="58">
        <f>+'CUADRO 7B'!M16</f>
        <v>0</v>
      </c>
      <c r="N14" s="58">
        <f>+'CUADRO 7B'!N16</f>
        <v>0</v>
      </c>
      <c r="O14" s="58">
        <f>+'CUADRO 7B'!O16</f>
        <v>0</v>
      </c>
      <c r="P14" s="58">
        <f>+'CUADRO 7B'!P16</f>
        <v>882081.33755460917</v>
      </c>
      <c r="Q14" s="58">
        <f>+'CUADRO 7B'!Q16</f>
        <v>834498.14228200004</v>
      </c>
      <c r="R14" s="58">
        <f>+'CUADRO 7B'!R16</f>
        <v>17405.705706573732</v>
      </c>
      <c r="S14" s="58">
        <f>+'CUADRO 7B'!S16</f>
        <v>3640.7196576000001</v>
      </c>
      <c r="T14" s="58">
        <f>+'CUADRO 7B'!T16</f>
        <v>0</v>
      </c>
      <c r="U14" s="58">
        <f>+'CUADRO 7B'!U16</f>
        <v>0</v>
      </c>
      <c r="V14" s="58">
        <f>+'CUADRO 7B'!V16</f>
        <v>0</v>
      </c>
      <c r="W14" s="58">
        <f>+'CUADRO 7B'!W16</f>
        <v>0</v>
      </c>
      <c r="X14" s="58">
        <f>+'CUADRO 7B'!X16</f>
        <v>0</v>
      </c>
      <c r="Y14" s="58">
        <f>+'CUADRO 7B'!Y16</f>
        <v>0</v>
      </c>
      <c r="Z14" s="58">
        <f>+'CUADRO 7B'!Z16</f>
        <v>0</v>
      </c>
      <c r="AA14" s="58">
        <f>+'CUADRO 7B'!AA16</f>
        <v>0</v>
      </c>
    </row>
    <row r="15" spans="1:27" x14ac:dyDescent="0.2">
      <c r="B15" s="57" t="s">
        <v>109</v>
      </c>
      <c r="C15" s="58">
        <f>+'CUADRO 7B'!C17</f>
        <v>0</v>
      </c>
      <c r="D15" s="58">
        <f>+'CUADRO 7B'!D17</f>
        <v>0</v>
      </c>
      <c r="E15" s="58">
        <f>+'CUADRO 7B'!E17</f>
        <v>0</v>
      </c>
      <c r="F15" s="58">
        <f>+'CUADRO 7B'!F17</f>
        <v>0</v>
      </c>
      <c r="G15" s="58">
        <f>+'CUADRO 7B'!G17</f>
        <v>0</v>
      </c>
      <c r="H15" s="58">
        <f>+'CUADRO 7B'!H17</f>
        <v>0</v>
      </c>
      <c r="I15" s="58">
        <f>+'CUADRO 7B'!I17</f>
        <v>0</v>
      </c>
      <c r="J15" s="58">
        <f>+'CUADRO 7B'!J17</f>
        <v>0</v>
      </c>
      <c r="K15" s="58">
        <f>+'CUADRO 7B'!K17</f>
        <v>0</v>
      </c>
      <c r="L15" s="58">
        <f>+'CUADRO 7B'!L17</f>
        <v>0</v>
      </c>
      <c r="M15" s="58">
        <f>+'CUADRO 7B'!M17</f>
        <v>0</v>
      </c>
      <c r="N15" s="58">
        <f>+'CUADRO 7B'!N17</f>
        <v>0</v>
      </c>
      <c r="O15" s="58">
        <f>+'CUADRO 7B'!O17</f>
        <v>0</v>
      </c>
      <c r="P15" s="58">
        <f>+'CUADRO 7B'!P17</f>
        <v>0</v>
      </c>
      <c r="Q15" s="58">
        <f>+'CUADRO 7B'!Q17</f>
        <v>0</v>
      </c>
      <c r="R15" s="58">
        <f>+'CUADRO 7B'!R17</f>
        <v>5187686.6533430004</v>
      </c>
      <c r="S15" s="58">
        <f>+'CUADRO 7B'!S17</f>
        <v>4399467.989968</v>
      </c>
      <c r="T15" s="58">
        <f>+'CUADRO 7B'!T17</f>
        <v>3827759.2808790002</v>
      </c>
      <c r="U15" s="58">
        <f>+'CUADRO 7B'!U17</f>
        <v>512473.935298</v>
      </c>
      <c r="V15" s="58">
        <f>+'CUADRO 7B'!V17</f>
        <v>937.44445599999995</v>
      </c>
      <c r="W15" s="58">
        <f>+'CUADRO 7B'!W17</f>
        <v>0</v>
      </c>
      <c r="X15" s="58">
        <f>+'CUADRO 7B'!X17</f>
        <v>0</v>
      </c>
      <c r="Y15" s="58">
        <f>+'CUADRO 7B'!Y17</f>
        <v>14092.120124999999</v>
      </c>
      <c r="Z15" s="58">
        <f>+'CUADRO 7B'!Z17</f>
        <v>10533.635725</v>
      </c>
      <c r="AA15" s="58">
        <f>+'CUADRO 7B'!AA17</f>
        <v>5859.235772</v>
      </c>
    </row>
    <row r="16" spans="1:27" x14ac:dyDescent="0.2">
      <c r="B16" s="57" t="s">
        <v>110</v>
      </c>
      <c r="C16" s="58">
        <f>+'CUADRO 7B'!C18</f>
        <v>0</v>
      </c>
      <c r="D16" s="58">
        <f>+'CUADRO 7B'!D18</f>
        <v>0</v>
      </c>
      <c r="E16" s="58">
        <f>+'CUADRO 7B'!E18</f>
        <v>0</v>
      </c>
      <c r="F16" s="58">
        <f>+'CUADRO 7B'!F18</f>
        <v>0</v>
      </c>
      <c r="G16" s="58">
        <f>+'CUADRO 7B'!G18</f>
        <v>0</v>
      </c>
      <c r="H16" s="58">
        <f>+'CUADRO 7B'!H18</f>
        <v>0</v>
      </c>
      <c r="I16" s="58">
        <f>+'CUADRO 7B'!I18</f>
        <v>0</v>
      </c>
      <c r="J16" s="58">
        <f>+'CUADRO 7B'!J18</f>
        <v>0</v>
      </c>
      <c r="K16" s="58">
        <f>+'CUADRO 7B'!K18</f>
        <v>0</v>
      </c>
      <c r="L16" s="58">
        <f>+'CUADRO 7B'!L18</f>
        <v>0</v>
      </c>
      <c r="M16" s="58">
        <f>+'CUADRO 7B'!M18</f>
        <v>0</v>
      </c>
      <c r="N16" s="58">
        <f>+'CUADRO 7B'!N18</f>
        <v>0</v>
      </c>
      <c r="O16" s="58">
        <f>+'CUADRO 7B'!O18</f>
        <v>0</v>
      </c>
      <c r="P16" s="58">
        <f>+'CUADRO 7B'!P18</f>
        <v>0</v>
      </c>
      <c r="Q16" s="58">
        <f>+'CUADRO 7B'!Q18</f>
        <v>0</v>
      </c>
      <c r="R16" s="58">
        <f>+'CUADRO 7B'!R18</f>
        <v>3884492.2403611601</v>
      </c>
      <c r="S16" s="58">
        <f>+'CUADRO 7B'!S18</f>
        <v>5667288.9516589995</v>
      </c>
      <c r="T16" s="58">
        <f>+'CUADRO 7B'!T18</f>
        <v>0</v>
      </c>
      <c r="U16" s="58">
        <f>+'CUADRO 7B'!U18</f>
        <v>0</v>
      </c>
      <c r="V16" s="58">
        <f>+'CUADRO 7B'!V18</f>
        <v>0</v>
      </c>
      <c r="W16" s="58">
        <f>+'CUADRO 7B'!W18</f>
        <v>0</v>
      </c>
      <c r="X16" s="58">
        <f>+'CUADRO 7B'!X18</f>
        <v>0</v>
      </c>
      <c r="Y16" s="58">
        <f>+'CUADRO 7B'!Y18</f>
        <v>0</v>
      </c>
      <c r="Z16" s="58">
        <f>+'CUADRO 7B'!Z18</f>
        <v>0</v>
      </c>
      <c r="AA16" s="58">
        <f>+'CUADRO 7B'!AA18</f>
        <v>0</v>
      </c>
    </row>
    <row r="17" spans="2:27" x14ac:dyDescent="0.2">
      <c r="B17" s="57" t="s">
        <v>111</v>
      </c>
      <c r="C17" s="58">
        <f>+'CUADRO 7B'!C19</f>
        <v>0</v>
      </c>
      <c r="D17" s="58">
        <f>+'CUADRO 7B'!D19</f>
        <v>0</v>
      </c>
      <c r="E17" s="58">
        <f>+'CUADRO 7B'!E19</f>
        <v>0</v>
      </c>
      <c r="F17" s="58">
        <f>+'CUADRO 7B'!F19</f>
        <v>0</v>
      </c>
      <c r="G17" s="58">
        <f>+'CUADRO 7B'!G19</f>
        <v>0</v>
      </c>
      <c r="H17" s="58">
        <f>+'CUADRO 7B'!H19</f>
        <v>0</v>
      </c>
      <c r="I17" s="58">
        <f>+'CUADRO 7B'!I19</f>
        <v>0</v>
      </c>
      <c r="J17" s="58">
        <f>+'CUADRO 7B'!J19</f>
        <v>0</v>
      </c>
      <c r="K17" s="58">
        <f>+'CUADRO 7B'!K19</f>
        <v>0</v>
      </c>
      <c r="L17" s="58">
        <f>+'CUADRO 7B'!L19</f>
        <v>0</v>
      </c>
      <c r="M17" s="58">
        <f>+'CUADRO 7B'!M19</f>
        <v>0</v>
      </c>
      <c r="N17" s="58">
        <f>+'CUADRO 7B'!N19</f>
        <v>0</v>
      </c>
      <c r="O17" s="58">
        <f>+'CUADRO 7B'!O19</f>
        <v>0</v>
      </c>
      <c r="P17" s="58">
        <f>+'CUADRO 7B'!P19</f>
        <v>0</v>
      </c>
      <c r="Q17" s="58">
        <f>+'CUADRO 7B'!Q19</f>
        <v>0</v>
      </c>
      <c r="R17" s="58">
        <f>+'CUADRO 7B'!R19</f>
        <v>0</v>
      </c>
      <c r="S17" s="58">
        <f>+'CUADRO 7B'!S19</f>
        <v>0</v>
      </c>
      <c r="T17" s="58">
        <f>+'CUADRO 7B'!T19</f>
        <v>0</v>
      </c>
      <c r="U17" s="58">
        <f>+'CUADRO 7B'!U19</f>
        <v>0</v>
      </c>
      <c r="V17" s="58">
        <f>+'CUADRO 7B'!V19</f>
        <v>1127224.612</v>
      </c>
      <c r="W17" s="58">
        <f>+'CUADRO 7B'!W19</f>
        <v>0</v>
      </c>
      <c r="X17" s="58">
        <f>+'CUADRO 7B'!X19</f>
        <v>0</v>
      </c>
      <c r="Y17" s="58">
        <f>+'CUADRO 7B'!Y19</f>
        <v>239649.178744</v>
      </c>
      <c r="Z17" s="58">
        <f>+'CUADRO 7B'!Z19</f>
        <v>5789.1026160000001</v>
      </c>
      <c r="AA17" s="58">
        <f>+'CUADRO 7B'!AA19</f>
        <v>870.30550500000004</v>
      </c>
    </row>
    <row r="18" spans="2:27" x14ac:dyDescent="0.2">
      <c r="B18" s="57" t="s">
        <v>112</v>
      </c>
      <c r="C18" s="58">
        <f>+'CUADRO 7B'!C20</f>
        <v>0</v>
      </c>
      <c r="D18" s="58">
        <f>+'CUADRO 7B'!D20</f>
        <v>0</v>
      </c>
      <c r="E18" s="58">
        <f>+'CUADRO 7B'!E20</f>
        <v>0</v>
      </c>
      <c r="F18" s="58">
        <f>+'CUADRO 7B'!F20</f>
        <v>0</v>
      </c>
      <c r="G18" s="58">
        <f>+'CUADRO 7B'!G20</f>
        <v>0</v>
      </c>
      <c r="H18" s="58">
        <f>+'CUADRO 7B'!H20</f>
        <v>0</v>
      </c>
      <c r="I18" s="58">
        <f>+'CUADRO 7B'!I20</f>
        <v>0</v>
      </c>
      <c r="J18" s="58">
        <f>+'CUADRO 7B'!J20</f>
        <v>0</v>
      </c>
      <c r="K18" s="58">
        <f>+'CUADRO 7B'!K20</f>
        <v>0</v>
      </c>
      <c r="L18" s="58">
        <f>+'CUADRO 7B'!L20</f>
        <v>0</v>
      </c>
      <c r="M18" s="58">
        <f>+'CUADRO 7B'!M20</f>
        <v>0</v>
      </c>
      <c r="N18" s="58">
        <f>+'CUADRO 7B'!N20</f>
        <v>0</v>
      </c>
      <c r="O18" s="58">
        <f>+'CUADRO 7B'!O20</f>
        <v>0</v>
      </c>
      <c r="P18" s="58">
        <f>+'CUADRO 7B'!P20</f>
        <v>0</v>
      </c>
      <c r="Q18" s="58">
        <f>+'CUADRO 7B'!Q20</f>
        <v>0</v>
      </c>
      <c r="R18" s="58">
        <f>+'CUADRO 7B'!R20</f>
        <v>0</v>
      </c>
      <c r="S18" s="58">
        <f>+'CUADRO 7B'!S20</f>
        <v>0</v>
      </c>
      <c r="T18" s="58">
        <f>+'CUADRO 7B'!T20</f>
        <v>0</v>
      </c>
      <c r="U18" s="58">
        <f>+'CUADRO 7B'!U20</f>
        <v>0</v>
      </c>
      <c r="V18" s="58">
        <f>+'CUADRO 7B'!V20</f>
        <v>0</v>
      </c>
      <c r="W18" s="58">
        <f>+'CUADRO 7B'!W20</f>
        <v>0</v>
      </c>
      <c r="X18" s="58">
        <f>+'CUADRO 7B'!X20</f>
        <v>301431.71854296001</v>
      </c>
      <c r="Y18" s="58">
        <f>+'CUADRO 7B'!Y20</f>
        <v>671720.37412199995</v>
      </c>
      <c r="Z18" s="58">
        <f>+'CUADRO 7B'!Z20</f>
        <v>674204.11216300004</v>
      </c>
      <c r="AA18" s="58">
        <f>+'CUADRO 7B'!AA20</f>
        <v>1211452.014551</v>
      </c>
    </row>
    <row r="19" spans="2:27" x14ac:dyDescent="0.2">
      <c r="B19" s="56" t="s">
        <v>113</v>
      </c>
      <c r="C19" s="55">
        <f>+'CUADRO 7B'!C21</f>
        <v>10050972.966452001</v>
      </c>
      <c r="D19" s="55">
        <f>+'CUADRO 7B'!D21</f>
        <v>14920156.650539</v>
      </c>
      <c r="E19" s="55">
        <f>+'CUADRO 7B'!E21</f>
        <v>14931499.457632</v>
      </c>
      <c r="F19" s="55">
        <f>+'CUADRO 7B'!F21</f>
        <v>16547392.621607</v>
      </c>
      <c r="G19" s="55">
        <f>+'CUADRO 7B'!G21</f>
        <v>20799643.077124</v>
      </c>
      <c r="H19" s="55">
        <f>+'CUADRO 7B'!H21</f>
        <v>24050052.086417999</v>
      </c>
      <c r="I19" s="55">
        <f>+'CUADRO 7B'!I21</f>
        <v>29678838.707949001</v>
      </c>
      <c r="J19" s="55">
        <f>+'CUADRO 7B'!J21</f>
        <v>31552371.37373</v>
      </c>
      <c r="K19" s="55">
        <f>+'CUADRO 7B'!K21</f>
        <v>36896565.472930998</v>
      </c>
      <c r="L19" s="55">
        <f>+'CUADRO 7B'!L21</f>
        <v>35721536.535906002</v>
      </c>
      <c r="M19" s="55">
        <f>+'CUADRO 7B'!M21</f>
        <v>40374662.517523371</v>
      </c>
      <c r="N19" s="55">
        <f>+'CUADRO 7B'!N21</f>
        <v>44996366.431202188</v>
      </c>
      <c r="O19" s="55">
        <f>+'CUADRO 7B'!O21</f>
        <v>47718072.806352369</v>
      </c>
      <c r="P19" s="55">
        <f>+'CUADRO 7B'!P21</f>
        <v>48890923.430412628</v>
      </c>
      <c r="Q19" s="55">
        <f>+'CUADRO 7B'!Q21</f>
        <v>54367077.334551997</v>
      </c>
      <c r="R19" s="55">
        <f>+'CUADRO 7B'!R21</f>
        <v>58383586.815467998</v>
      </c>
      <c r="S19" s="55">
        <f>+'CUADRO 7B'!S21</f>
        <v>58722077.522495307</v>
      </c>
      <c r="T19" s="55">
        <f>+'CUADRO 7B'!T21</f>
        <v>65308727.353324905</v>
      </c>
      <c r="U19" s="55">
        <f>+'CUADRO 7B'!U21</f>
        <v>64795887.421443</v>
      </c>
      <c r="V19" s="55">
        <f>+'CUADRO 7B'!V21</f>
        <v>79496670.913156673</v>
      </c>
      <c r="W19" s="55">
        <f>+'CUADRO 7B'!W21</f>
        <v>67118214.123805895</v>
      </c>
      <c r="X19" s="55">
        <f>+'CUADRO 7B'!X21</f>
        <v>87475721.41554293</v>
      </c>
      <c r="Y19" s="55">
        <f>+'CUADRO 7B'!Y21</f>
        <v>115738362.82702181</v>
      </c>
      <c r="Z19" s="55">
        <f>+'CUADRO 7B'!Z21</f>
        <v>121489331.71169269</v>
      </c>
      <c r="AA19" s="55">
        <f>+'CUADRO 7B'!AA21</f>
        <v>125793987.71345991</v>
      </c>
    </row>
    <row r="20" spans="2:27" x14ac:dyDescent="0.2">
      <c r="B20" s="57" t="s">
        <v>114</v>
      </c>
      <c r="C20" s="58">
        <f>+'CUADRO 7B'!C22</f>
        <v>1364640.2898500001</v>
      </c>
      <c r="D20" s="58">
        <f>+'CUADRO 7B'!D22</f>
        <v>2067058.380504</v>
      </c>
      <c r="E20" s="58">
        <f>+'CUADRO 7B'!E22</f>
        <v>1860640.538583</v>
      </c>
      <c r="F20" s="58">
        <f>+'CUADRO 7B'!F22</f>
        <v>1964288.652091</v>
      </c>
      <c r="G20" s="58">
        <f>+'CUADRO 7B'!G22</f>
        <v>1988625.817697</v>
      </c>
      <c r="H20" s="58">
        <f>+'CUADRO 7B'!H22</f>
        <v>2424446.392858</v>
      </c>
      <c r="I20" s="58">
        <f>+'CUADRO 7B'!I22</f>
        <v>3767216.7201589998</v>
      </c>
      <c r="J20" s="58">
        <f>+'CUADRO 7B'!J22</f>
        <v>4080199.4654620001</v>
      </c>
      <c r="K20" s="58">
        <f>+'CUADRO 7B'!K22</f>
        <v>13635816.287617</v>
      </c>
      <c r="L20" s="58">
        <f>+'CUADRO 7B'!L22</f>
        <v>12330017.390983</v>
      </c>
      <c r="M20" s="58">
        <f>+'CUADRO 7B'!M22</f>
        <v>13937455.166711001</v>
      </c>
      <c r="N20" s="58">
        <f>+'CUADRO 7B'!N22</f>
        <v>4135059.0649839998</v>
      </c>
      <c r="O20" s="58">
        <f>+'CUADRO 7B'!O22</f>
        <v>15702837.697089</v>
      </c>
      <c r="P20" s="58">
        <f>+'CUADRO 7B'!P22</f>
        <v>4719597</v>
      </c>
      <c r="Q20" s="58">
        <f>+'CUADRO 7B'!Q22</f>
        <v>4078242.4189169998</v>
      </c>
      <c r="R20" s="58">
        <f>+'CUADRO 7B'!R22</f>
        <v>4248069.2074429998</v>
      </c>
      <c r="S20" s="58">
        <f>+'CUADRO 7B'!S22</f>
        <v>5653091</v>
      </c>
      <c r="T20" s="58">
        <f>+'CUADRO 7B'!T22</f>
        <v>4168706</v>
      </c>
      <c r="U20" s="58">
        <f>+'CUADRO 7B'!U22</f>
        <v>4381400.4417089997</v>
      </c>
      <c r="V20" s="58">
        <f>+'CUADRO 7B'!V22</f>
        <v>4026846.7839279999</v>
      </c>
      <c r="W20" s="58">
        <f>+'CUADRO 7B'!W22</f>
        <v>3059144</v>
      </c>
      <c r="X20" s="58">
        <f>+'CUADRO 7B'!X22</f>
        <v>3431005</v>
      </c>
      <c r="Y20" s="58">
        <f>+'CUADRO 7B'!Y22</f>
        <v>44352613.669550002</v>
      </c>
      <c r="Z20" s="58">
        <f>+'CUADRO 7B'!Z22</f>
        <v>38664169.759337999</v>
      </c>
      <c r="AA20" s="58">
        <f>+'CUADRO 7B'!AA22</f>
        <v>37177330.301366001</v>
      </c>
    </row>
    <row r="21" spans="2:27" x14ac:dyDescent="0.2">
      <c r="B21" s="57" t="s">
        <v>115</v>
      </c>
      <c r="C21" s="58">
        <f>+'CUADRO 7B'!C23</f>
        <v>6460094.5702719996</v>
      </c>
      <c r="D21" s="58">
        <f>+'CUADRO 7B'!D23</f>
        <v>9888800.4003650006</v>
      </c>
      <c r="E21" s="58">
        <f>+'CUADRO 7B'!E23</f>
        <v>10019492.137073001</v>
      </c>
      <c r="F21" s="58">
        <f>+'CUADRO 7B'!F23</f>
        <v>11454096.992608</v>
      </c>
      <c r="G21" s="58">
        <f>+'CUADRO 7B'!G23</f>
        <v>14972325.820103999</v>
      </c>
      <c r="H21" s="58">
        <f>+'CUADRO 7B'!H23</f>
        <v>17490976.218175001</v>
      </c>
      <c r="I21" s="58">
        <f>+'CUADRO 7B'!I23</f>
        <v>21243459.888652001</v>
      </c>
      <c r="J21" s="58">
        <f>+'CUADRO 7B'!J23</f>
        <v>22505697.429074999</v>
      </c>
      <c r="K21" s="58">
        <f>+'CUADRO 7B'!K23</f>
        <v>17920899.614342</v>
      </c>
      <c r="L21" s="58">
        <f>+'CUADRO 7B'!L23</f>
        <v>18274030.883988</v>
      </c>
      <c r="M21" s="58">
        <f>+'CUADRO 7B'!M23</f>
        <v>21243431.664597802</v>
      </c>
      <c r="N21" s="58">
        <f>+'CUADRO 7B'!N23</f>
        <v>34045783.806820191</v>
      </c>
      <c r="O21" s="58">
        <f>+'CUADRO 7B'!O23</f>
        <v>24737165.233367458</v>
      </c>
      <c r="P21" s="58">
        <f>+'CUADRO 7B'!P23</f>
        <v>33886610.13851963</v>
      </c>
      <c r="Q21" s="58">
        <f>+'CUADRO 7B'!Q23</f>
        <v>38868210.756453998</v>
      </c>
      <c r="R21" s="58">
        <f>+'CUADRO 7B'!R23</f>
        <v>41948502.565831997</v>
      </c>
      <c r="S21" s="58">
        <f>+'CUADRO 7B'!S23</f>
        <v>40541981.051721103</v>
      </c>
      <c r="T21" s="58">
        <f>+'CUADRO 7B'!T23</f>
        <v>50131100.482806928</v>
      </c>
      <c r="U21" s="58">
        <f>+'CUADRO 7B'!U23</f>
        <v>49185769.619176999</v>
      </c>
      <c r="V21" s="58">
        <f>+'CUADRO 7B'!V23</f>
        <v>62449195.77533567</v>
      </c>
      <c r="W21" s="58">
        <f>+'CUADRO 7B'!W23</f>
        <v>53523354.841237001</v>
      </c>
      <c r="X21" s="58">
        <f>+'CUADRO 7B'!X23</f>
        <v>70411296.165526941</v>
      </c>
      <c r="Y21" s="58">
        <f>+'CUADRO 7B'!Y23</f>
        <v>53632067.385813601</v>
      </c>
      <c r="Z21" s="58">
        <f>+'CUADRO 7B'!Z23</f>
        <v>61955119.044327602</v>
      </c>
      <c r="AA21" s="58">
        <f>+'CUADRO 7B'!AA23</f>
        <v>64879014.545217201</v>
      </c>
    </row>
    <row r="22" spans="2:27" x14ac:dyDescent="0.2">
      <c r="B22" s="57" t="s">
        <v>116</v>
      </c>
      <c r="C22" s="58">
        <f>+'CUADRO 7B'!C24</f>
        <v>301385.94296000001</v>
      </c>
      <c r="D22" s="58">
        <f>+'CUADRO 7B'!D24</f>
        <v>398038.62403000001</v>
      </c>
      <c r="E22" s="58">
        <f>+'CUADRO 7B'!E24</f>
        <v>368059.14697399997</v>
      </c>
      <c r="F22" s="58">
        <f>+'CUADRO 7B'!F24</f>
        <v>442770.72677399998</v>
      </c>
      <c r="G22" s="58">
        <f>+'CUADRO 7B'!G24</f>
        <v>496185.67828300002</v>
      </c>
      <c r="H22" s="58">
        <f>+'CUADRO 7B'!H24</f>
        <v>540674.71795199998</v>
      </c>
      <c r="I22" s="58">
        <f>+'CUADRO 7B'!I24</f>
        <v>744952.29434899997</v>
      </c>
      <c r="J22" s="58">
        <f>+'CUADRO 7B'!J24</f>
        <v>677237.36641400005</v>
      </c>
      <c r="K22" s="58">
        <f>+'CUADRO 7B'!K24</f>
        <v>771400.98946099996</v>
      </c>
      <c r="L22" s="58">
        <f>+'CUADRO 7B'!L24</f>
        <v>608118.16050600004</v>
      </c>
      <c r="M22" s="58">
        <f>+'CUADRO 7B'!M24</f>
        <v>422633.07467557001</v>
      </c>
      <c r="N22" s="58">
        <f>+'CUADRO 7B'!N24</f>
        <v>0</v>
      </c>
      <c r="O22" s="58">
        <f>+'CUADRO 7B'!O24</f>
        <v>62467.307123911916</v>
      </c>
      <c r="P22" s="58">
        <f>+'CUADRO 7B'!P24</f>
        <v>60516.894405999999</v>
      </c>
      <c r="Q22" s="58">
        <f>+'CUADRO 7B'!Q24</f>
        <v>71083.759755999999</v>
      </c>
      <c r="R22" s="58">
        <f>+'CUADRO 7B'!R24</f>
        <v>111554.00006400001</v>
      </c>
      <c r="S22" s="58">
        <f>+'CUADRO 7B'!S24</f>
        <v>105900.98737820599</v>
      </c>
      <c r="T22" s="58">
        <f>+'CUADRO 7B'!T24</f>
        <v>79390.670777976702</v>
      </c>
      <c r="U22" s="58">
        <f>+'CUADRO 7B'!U24</f>
        <v>82259.6005</v>
      </c>
      <c r="V22" s="58">
        <f>+'CUADRO 7B'!V24</f>
        <v>0</v>
      </c>
      <c r="W22" s="58">
        <f>+'CUADRO 7B'!W24</f>
        <v>41562.712629000001</v>
      </c>
      <c r="X22" s="58">
        <f>+'CUADRO 7B'!X24</f>
        <v>83140.365220000007</v>
      </c>
      <c r="Y22" s="58">
        <f>+'CUADRO 7B'!Y24</f>
        <v>134365.95334199999</v>
      </c>
      <c r="Z22" s="58">
        <f>+'CUADRO 7B'!Z24</f>
        <v>215121.88200000001</v>
      </c>
      <c r="AA22" s="58">
        <f>+'CUADRO 7B'!AA24</f>
        <v>249460.02260600001</v>
      </c>
    </row>
    <row r="23" spans="2:27" x14ac:dyDescent="0.2">
      <c r="B23" s="57" t="s">
        <v>117</v>
      </c>
      <c r="C23" s="58">
        <f>+'CUADRO 7B'!C25</f>
        <v>27847.896898999999</v>
      </c>
      <c r="D23" s="58">
        <f>+'CUADRO 7B'!D25</f>
        <v>36196.765907000001</v>
      </c>
      <c r="E23" s="58">
        <f>+'CUADRO 7B'!E25</f>
        <v>41736.523453000002</v>
      </c>
      <c r="F23" s="58">
        <f>+'CUADRO 7B'!F25</f>
        <v>37182.804516999997</v>
      </c>
      <c r="G23" s="58">
        <f>+'CUADRO 7B'!G25</f>
        <v>44255.38147</v>
      </c>
      <c r="H23" s="58">
        <f>+'CUADRO 7B'!H25</f>
        <v>45636.533408000003</v>
      </c>
      <c r="I23" s="58">
        <f>+'CUADRO 7B'!I25</f>
        <v>60434.789466000002</v>
      </c>
      <c r="J23" s="58">
        <f>+'CUADRO 7B'!J25</f>
        <v>84204.891887999998</v>
      </c>
      <c r="K23" s="58">
        <f>+'CUADRO 7B'!K25</f>
        <v>75218.973584000007</v>
      </c>
      <c r="L23" s="58">
        <f>+'CUADRO 7B'!L25</f>
        <v>87512.264230999994</v>
      </c>
      <c r="M23" s="58">
        <f>+'CUADRO 7B'!M25</f>
        <v>92365.447079000005</v>
      </c>
      <c r="N23" s="58">
        <f>+'CUADRO 7B'!N25</f>
        <v>102390.26566999999</v>
      </c>
      <c r="O23" s="58">
        <f>+'CUADRO 7B'!O25</f>
        <v>117290.074286</v>
      </c>
      <c r="P23" s="58">
        <f>+'CUADRO 7B'!P25</f>
        <v>134866.13218499999</v>
      </c>
      <c r="Q23" s="58">
        <f>+'CUADRO 7B'!Q25</f>
        <v>197034.48676</v>
      </c>
      <c r="R23" s="58">
        <f>+'CUADRO 7B'!R25</f>
        <v>219225.914188</v>
      </c>
      <c r="S23" s="58">
        <f>+'CUADRO 7B'!S25</f>
        <v>218410.92352800001</v>
      </c>
      <c r="T23" s="58">
        <f>+'CUADRO 7B'!T25</f>
        <v>252774.46799999999</v>
      </c>
      <c r="U23" s="58">
        <f>+'CUADRO 7B'!U25</f>
        <v>300020.67315300007</v>
      </c>
      <c r="V23" s="58">
        <f>+'CUADRO 7B'!V25</f>
        <v>336871.5813640001</v>
      </c>
      <c r="W23" s="58">
        <f>+'CUADRO 7B'!W25</f>
        <v>96833.085040999998</v>
      </c>
      <c r="X23" s="58">
        <f>+'CUADRO 7B'!X25</f>
        <v>232144.95569199999</v>
      </c>
      <c r="Y23" s="58">
        <f>+'CUADRO 7B'!Y25</f>
        <v>447310.06243165</v>
      </c>
      <c r="Z23" s="58">
        <f>+'CUADRO 7B'!Z25</f>
        <v>528113.64432636998</v>
      </c>
      <c r="AA23" s="58">
        <f>+'CUADRO 7B'!AA25</f>
        <v>651237.71985400002</v>
      </c>
    </row>
    <row r="24" spans="2:27" x14ac:dyDescent="0.2">
      <c r="B24" s="57" t="s">
        <v>118</v>
      </c>
      <c r="C24" s="58">
        <f>+'CUADRO 7B'!C26</f>
        <v>2814.2066570000002</v>
      </c>
      <c r="D24" s="58">
        <f>+'CUADRO 7B'!D26</f>
        <v>2696.4563370000001</v>
      </c>
      <c r="E24" s="58">
        <f>+'CUADRO 7B'!E26</f>
        <v>2740.973422</v>
      </c>
      <c r="F24" s="58">
        <f>+'CUADRO 7B'!F26</f>
        <v>2720.5878720000001</v>
      </c>
      <c r="G24" s="58">
        <f>+'CUADRO 7B'!G26</f>
        <v>3258.511896</v>
      </c>
      <c r="H24" s="58">
        <f>+'CUADRO 7B'!H26</f>
        <v>3441.2368499999998</v>
      </c>
      <c r="I24" s="58">
        <f>+'CUADRO 7B'!I26</f>
        <v>4917.652658</v>
      </c>
      <c r="J24" s="58">
        <f>+'CUADRO 7B'!J26</f>
        <v>3999.7488859999999</v>
      </c>
      <c r="K24" s="58">
        <f>+'CUADRO 7B'!K26</f>
        <v>5621.7593100000004</v>
      </c>
      <c r="L24" s="58">
        <f>+'CUADRO 7B'!L26</f>
        <v>9067.8930639999999</v>
      </c>
      <c r="M24" s="58">
        <f>+'CUADRO 7B'!M26</f>
        <v>8865.9955379999992</v>
      </c>
      <c r="N24" s="58">
        <f>+'CUADRO 7B'!N26</f>
        <v>13477.477084</v>
      </c>
      <c r="O24" s="58">
        <f>+'CUADRO 7B'!O26</f>
        <v>19639.490991999999</v>
      </c>
      <c r="P24" s="58">
        <f>+'CUADRO 7B'!P26</f>
        <v>16728.427804999999</v>
      </c>
      <c r="Q24" s="58">
        <f>+'CUADRO 7B'!Q26</f>
        <v>13402.006986</v>
      </c>
      <c r="R24" s="58">
        <f>+'CUADRO 7B'!R26</f>
        <v>19479.013665999999</v>
      </c>
      <c r="S24" s="58">
        <f>+'CUADRO 7B'!S26</f>
        <v>24909.079462000002</v>
      </c>
      <c r="T24" s="58">
        <f>+'CUADRO 7B'!T26</f>
        <v>29034.768212999999</v>
      </c>
      <c r="U24" s="58">
        <f>+'CUADRO 7B'!U26</f>
        <v>29521.262913999995</v>
      </c>
      <c r="V24" s="58">
        <f>+'CUADRO 7B'!V26</f>
        <v>34388.136461000009</v>
      </c>
      <c r="W24" s="58">
        <f>+'CUADRO 7B'!W26</f>
        <v>55980.877038999999</v>
      </c>
      <c r="X24" s="58">
        <f>+'CUADRO 7B'!X26</f>
        <v>56934.456714000007</v>
      </c>
      <c r="Y24" s="58">
        <f>+'CUADRO 7B'!Y26</f>
        <v>70744.739419999998</v>
      </c>
      <c r="Z24" s="58">
        <f>+'CUADRO 7B'!Z26</f>
        <v>73488.235644990011</v>
      </c>
      <c r="AA24" s="58">
        <f>+'CUADRO 7B'!AA26</f>
        <v>73241.470179299999</v>
      </c>
    </row>
    <row r="25" spans="2:27" x14ac:dyDescent="0.2">
      <c r="B25" s="57" t="s">
        <v>119</v>
      </c>
      <c r="C25" s="58">
        <f>+'CUADRO 7B'!C27</f>
        <v>872604.60491800006</v>
      </c>
      <c r="D25" s="58">
        <f>+'CUADRO 7B'!D27</f>
        <v>1420931.939277</v>
      </c>
      <c r="E25" s="58">
        <f>+'CUADRO 7B'!E27</f>
        <v>1607770.9507820001</v>
      </c>
      <c r="F25" s="58">
        <f>+'CUADRO 7B'!F27</f>
        <v>1621295.729117</v>
      </c>
      <c r="G25" s="58">
        <f>+'CUADRO 7B'!G27</f>
        <v>2237639.1319300001</v>
      </c>
      <c r="H25" s="58">
        <f>+'CUADRO 7B'!H27</f>
        <v>2401497.3898629998</v>
      </c>
      <c r="I25" s="58">
        <f>+'CUADRO 7B'!I27</f>
        <v>2670816.9373579999</v>
      </c>
      <c r="J25" s="58">
        <f>+'CUADRO 7B'!J27</f>
        <v>2989521.9663789999</v>
      </c>
      <c r="K25" s="58">
        <f>+'CUADRO 7B'!K27</f>
        <v>3199638.5147000002</v>
      </c>
      <c r="L25" s="58">
        <f>+'CUADRO 7B'!L27</f>
        <v>3121297.3021450001</v>
      </c>
      <c r="M25" s="58">
        <f>+'CUADRO 7B'!M27</f>
        <v>3225773.7398040001</v>
      </c>
      <c r="N25" s="58">
        <f>+'CUADRO 7B'!N27</f>
        <v>5069554.7172680004</v>
      </c>
      <c r="O25" s="58">
        <f>+'CUADRO 7B'!O27</f>
        <v>5304463.0760930004</v>
      </c>
      <c r="P25" s="58">
        <f>+'CUADRO 7B'!P27</f>
        <v>5930657.8229339998</v>
      </c>
      <c r="Q25" s="58">
        <f>+'CUADRO 7B'!Q27</f>
        <v>6447673.773</v>
      </c>
      <c r="R25" s="58">
        <f>+'CUADRO 7B'!R27</f>
        <v>6772408.7249999996</v>
      </c>
      <c r="S25" s="58">
        <f>+'CUADRO 7B'!S27</f>
        <v>7033027.8870000001</v>
      </c>
      <c r="T25" s="58">
        <f>+'CUADRO 7B'!T27</f>
        <v>6746806.2699999996</v>
      </c>
      <c r="U25" s="58">
        <f>+'CUADRO 7B'!U27</f>
        <v>6794582.733</v>
      </c>
      <c r="V25" s="58">
        <f>+'CUADRO 7B'!V27</f>
        <v>8082887.3780000024</v>
      </c>
      <c r="W25" s="58">
        <f>+'CUADRO 7B'!W27</f>
        <v>7484314.439177</v>
      </c>
      <c r="X25" s="58">
        <f>+'CUADRO 7B'!X27</f>
        <v>9743299.1610000003</v>
      </c>
      <c r="Y25" s="58">
        <f>+'CUADRO 7B'!Y27</f>
        <v>12204258.113</v>
      </c>
      <c r="Z25" s="58">
        <f>+'CUADRO 7B'!Z27</f>
        <v>13619701.945</v>
      </c>
      <c r="AA25" s="58">
        <f>+'CUADRO 7B'!AA27</f>
        <v>14088675.885</v>
      </c>
    </row>
    <row r="26" spans="2:27" x14ac:dyDescent="0.2">
      <c r="B26" s="57" t="s">
        <v>120</v>
      </c>
      <c r="C26" s="58">
        <f>+'CUADRO 7B'!C28</f>
        <v>0</v>
      </c>
      <c r="D26" s="58">
        <f>+'CUADRO 7B'!D28</f>
        <v>0</v>
      </c>
      <c r="E26" s="58">
        <f>+'CUADRO 7B'!E28</f>
        <v>0</v>
      </c>
      <c r="F26" s="58">
        <f>+'CUADRO 7B'!F28</f>
        <v>0</v>
      </c>
      <c r="G26" s="58">
        <f>+'CUADRO 7B'!G28</f>
        <v>0</v>
      </c>
      <c r="H26" s="58">
        <f>+'CUADRO 7B'!H28</f>
        <v>0</v>
      </c>
      <c r="I26" s="58">
        <f>+'CUADRO 7B'!I28</f>
        <v>0</v>
      </c>
      <c r="J26" s="58">
        <f>+'CUADRO 7B'!J28</f>
        <v>0</v>
      </c>
      <c r="K26" s="58">
        <f>+'CUADRO 7B'!K28</f>
        <v>0</v>
      </c>
      <c r="L26" s="58">
        <f>+'CUADRO 7B'!L28</f>
        <v>0</v>
      </c>
      <c r="M26" s="58">
        <f>+'CUADRO 7B'!M28</f>
        <v>25370.973095000001</v>
      </c>
      <c r="N26" s="58">
        <f>+'CUADRO 7B'!N28</f>
        <v>26874.336275000001</v>
      </c>
      <c r="O26" s="58">
        <f>+'CUADRO 7B'!O28</f>
        <v>39148.355687000003</v>
      </c>
      <c r="P26" s="58">
        <f>+'CUADRO 7B'!P28</f>
        <v>49666.964999999997</v>
      </c>
      <c r="Q26" s="58">
        <f>+'CUADRO 7B'!Q28</f>
        <v>50284.82301</v>
      </c>
      <c r="R26" s="58">
        <f>+'CUADRO 7B'!R28</f>
        <v>79300.203745000006</v>
      </c>
      <c r="S26" s="58">
        <f>+'CUADRO 7B'!S28</f>
        <v>114543.116544</v>
      </c>
      <c r="T26" s="58">
        <f>+'CUADRO 7B'!T28</f>
        <v>121663.412493</v>
      </c>
      <c r="U26" s="58">
        <f>+'CUADRO 7B'!U28</f>
        <v>131485.99354700002</v>
      </c>
      <c r="V26" s="58">
        <f>+'CUADRO 7B'!V28</f>
        <v>161247.566574</v>
      </c>
      <c r="W26" s="58">
        <f>+'CUADRO 7B'!W28</f>
        <v>92727.048174890006</v>
      </c>
      <c r="X26" s="58">
        <f>+'CUADRO 7B'!X28</f>
        <v>134742.898843</v>
      </c>
      <c r="Y26" s="58">
        <f>+'CUADRO 7B'!Y28</f>
        <v>276704.33356657001</v>
      </c>
      <c r="Z26" s="58">
        <f>+'CUADRO 7B'!Z28</f>
        <v>373856.47266873997</v>
      </c>
      <c r="AA26" s="58">
        <f>+'CUADRO 7B'!AA28</f>
        <v>370272.78731440997</v>
      </c>
    </row>
    <row r="27" spans="2:27" x14ac:dyDescent="0.2">
      <c r="B27" s="57" t="s">
        <v>121</v>
      </c>
      <c r="C27" s="58">
        <f>+'CUADRO 7B'!C29</f>
        <v>0</v>
      </c>
      <c r="D27" s="58">
        <f>+'CUADRO 7B'!D29</f>
        <v>0</v>
      </c>
      <c r="E27" s="58">
        <f>+'CUADRO 7B'!E29</f>
        <v>0</v>
      </c>
      <c r="F27" s="58">
        <f>+'CUADRO 7B'!F29</f>
        <v>0</v>
      </c>
      <c r="G27" s="58">
        <f>+'CUADRO 7B'!G29</f>
        <v>0</v>
      </c>
      <c r="H27" s="58">
        <f>+'CUADRO 7B'!H29</f>
        <v>0</v>
      </c>
      <c r="I27" s="58">
        <f>+'CUADRO 7B'!I29</f>
        <v>0</v>
      </c>
      <c r="J27" s="58">
        <f>+'CUADRO 7B'!J29</f>
        <v>0</v>
      </c>
      <c r="K27" s="58">
        <f>+'CUADRO 7B'!K29</f>
        <v>0</v>
      </c>
      <c r="L27" s="58">
        <f>+'CUADRO 7B'!L29</f>
        <v>0</v>
      </c>
      <c r="M27" s="58">
        <f>+'CUADRO 7B'!M29</f>
        <v>0</v>
      </c>
      <c r="N27" s="58">
        <f>+'CUADRO 7B'!N29</f>
        <v>0</v>
      </c>
      <c r="O27" s="58">
        <f>+'CUADRO 7B'!O29</f>
        <v>0</v>
      </c>
      <c r="P27" s="58">
        <f>+'CUADRO 7B'!P29</f>
        <v>1208950.0444499999</v>
      </c>
      <c r="Q27" s="58">
        <f>+'CUADRO 7B'!Q29</f>
        <v>1659100.088669</v>
      </c>
      <c r="R27" s="58">
        <f>+'CUADRO 7B'!R29</f>
        <v>1689388.695171</v>
      </c>
      <c r="S27" s="58">
        <f>+'CUADRO 7B'!S29</f>
        <v>1694485.2708620001</v>
      </c>
      <c r="T27" s="58">
        <f>+'CUADRO 7B'!T29</f>
        <v>1951569.3072520001</v>
      </c>
      <c r="U27" s="58">
        <f>+'CUADRO 7B'!U29</f>
        <v>2081123.9004430003</v>
      </c>
      <c r="V27" s="58">
        <f>+'CUADRO 7B'!V29</f>
        <v>2383134.861215</v>
      </c>
      <c r="W27" s="58">
        <f>+'CUADRO 7B'!W29</f>
        <v>1276538.831609</v>
      </c>
      <c r="X27" s="58">
        <f>+'CUADRO 7B'!X29</f>
        <v>1319347.4472350001</v>
      </c>
      <c r="Y27" s="58">
        <f>+'CUADRO 7B'!Y29</f>
        <v>2607569.1829130002</v>
      </c>
      <c r="Z27" s="58">
        <f>+'CUADRO 7B'!Z29</f>
        <v>3331810.631387</v>
      </c>
      <c r="AA27" s="58">
        <f>+'CUADRO 7B'!AA29</f>
        <v>3496514.8426999999</v>
      </c>
    </row>
    <row r="28" spans="2:27" x14ac:dyDescent="0.2">
      <c r="B28" s="57" t="s">
        <v>122</v>
      </c>
      <c r="C28" s="58">
        <f>+'CUADRO 7B'!C30</f>
        <v>1021585.454896</v>
      </c>
      <c r="D28" s="58">
        <f>+'CUADRO 7B'!D30</f>
        <v>1106434.084119</v>
      </c>
      <c r="E28" s="58">
        <f>+'CUADRO 7B'!E30</f>
        <v>976495.31616100005</v>
      </c>
      <c r="F28" s="58">
        <f>+'CUADRO 7B'!F30</f>
        <v>1025037.128628</v>
      </c>
      <c r="G28" s="58">
        <f>+'CUADRO 7B'!G30</f>
        <v>1057352.7357439999</v>
      </c>
      <c r="H28" s="58">
        <f>+'CUADRO 7B'!H30</f>
        <v>1143379.5973120001</v>
      </c>
      <c r="I28" s="58">
        <f>+'CUADRO 7B'!I30</f>
        <v>1187040.4253070001</v>
      </c>
      <c r="J28" s="58">
        <f>+'CUADRO 7B'!J30</f>
        <v>1211510.505626</v>
      </c>
      <c r="K28" s="58">
        <f>+'CUADRO 7B'!K30</f>
        <v>1287969.3339170001</v>
      </c>
      <c r="L28" s="58">
        <f>+'CUADRO 7B'!L30</f>
        <v>1291492.640989</v>
      </c>
      <c r="M28" s="58">
        <f>+'CUADRO 7B'!M30</f>
        <v>1418766.4560229999</v>
      </c>
      <c r="N28" s="58">
        <f>+'CUADRO 7B'!N30</f>
        <v>1603226.7631010001</v>
      </c>
      <c r="O28" s="58">
        <f>+'CUADRO 7B'!O30</f>
        <v>1735061.5717140001</v>
      </c>
      <c r="P28" s="58">
        <f>+'CUADRO 7B'!P30</f>
        <v>2883330.0051130001</v>
      </c>
      <c r="Q28" s="58">
        <f>+'CUADRO 7B'!Q30</f>
        <v>2982045.2209999999</v>
      </c>
      <c r="R28" s="58">
        <f>+'CUADRO 7B'!R30</f>
        <v>3295658.4903589999</v>
      </c>
      <c r="S28" s="58">
        <f>+'CUADRO 7B'!S30</f>
        <v>3335728.2059999998</v>
      </c>
      <c r="T28" s="58">
        <f>+'CUADRO 7B'!T30</f>
        <v>1353081.0649999999</v>
      </c>
      <c r="U28" s="58">
        <f>+'CUADRO 7B'!U30</f>
        <v>1517545.804</v>
      </c>
      <c r="V28" s="58">
        <f>+'CUADRO 7B'!V30</f>
        <v>1585141.565279</v>
      </c>
      <c r="W28" s="58">
        <f>+'CUADRO 7B'!W30</f>
        <v>1205836.2407569999</v>
      </c>
      <c r="X28" s="58">
        <f>+'CUADRO 7B'!X30</f>
        <v>1733154.0143120002</v>
      </c>
      <c r="Y28" s="58">
        <f>+'CUADRO 7B'!Y30</f>
        <v>1650811.6719849999</v>
      </c>
      <c r="Z28" s="58">
        <f>+'CUADRO 7B'!Z30</f>
        <v>2172913.696</v>
      </c>
      <c r="AA28" s="58">
        <f>+'CUADRO 7B'!AA30</f>
        <v>2195002.804</v>
      </c>
    </row>
    <row r="29" spans="2:27" x14ac:dyDescent="0.2">
      <c r="B29" s="57" t="s">
        <v>123</v>
      </c>
      <c r="C29" s="58">
        <f>+'CUADRO 7B'!C31</f>
        <v>0</v>
      </c>
      <c r="D29" s="58">
        <f>+'CUADRO 7B'!D31</f>
        <v>0</v>
      </c>
      <c r="E29" s="58">
        <f>+'CUADRO 7B'!E31</f>
        <v>54563.871184000003</v>
      </c>
      <c r="F29" s="58">
        <f>+'CUADRO 7B'!F31</f>
        <v>0</v>
      </c>
      <c r="G29" s="58">
        <f>+'CUADRO 7B'!G31</f>
        <v>0</v>
      </c>
      <c r="H29" s="58">
        <f>+'CUADRO 7B'!H31</f>
        <v>0</v>
      </c>
      <c r="I29" s="58">
        <f>+'CUADRO 7B'!I31</f>
        <v>0</v>
      </c>
      <c r="J29" s="58">
        <f>+'CUADRO 7B'!J31</f>
        <v>0</v>
      </c>
      <c r="K29" s="58">
        <f>+'CUADRO 7B'!K31</f>
        <v>0</v>
      </c>
      <c r="L29" s="58">
        <f>+'CUADRO 7B'!L31</f>
        <v>0</v>
      </c>
      <c r="M29" s="58">
        <f>+'CUADRO 7B'!M31</f>
        <v>0</v>
      </c>
      <c r="N29" s="58">
        <f>+'CUADRO 7B'!N31</f>
        <v>0</v>
      </c>
      <c r="O29" s="58">
        <f>+'CUADRO 7B'!O31</f>
        <v>0</v>
      </c>
      <c r="P29" s="58">
        <f>+'CUADRO 7B'!P31</f>
        <v>0</v>
      </c>
      <c r="Q29" s="58">
        <f>+'CUADRO 7B'!Q31</f>
        <v>0</v>
      </c>
      <c r="R29" s="58">
        <f>+'CUADRO 7B'!R31</f>
        <v>0</v>
      </c>
      <c r="S29" s="58">
        <f>+'CUADRO 7B'!S31</f>
        <v>0</v>
      </c>
      <c r="T29" s="58">
        <f>+'CUADRO 7B'!T31</f>
        <v>0</v>
      </c>
      <c r="U29" s="58">
        <f>+'CUADRO 7B'!U31</f>
        <v>0</v>
      </c>
      <c r="V29" s="58">
        <f>+'CUADRO 7B'!V31</f>
        <v>0</v>
      </c>
      <c r="W29" s="58">
        <f>+'CUADRO 7B'!W31</f>
        <v>0</v>
      </c>
      <c r="X29" s="58">
        <f>+'CUADRO 7B'!X31</f>
        <v>0</v>
      </c>
      <c r="Y29" s="58">
        <f>+'CUADRO 7B'!Y31</f>
        <v>0</v>
      </c>
      <c r="Z29" s="58">
        <f>+'CUADRO 7B'!Z31</f>
        <v>0</v>
      </c>
      <c r="AA29" s="58">
        <f>+'CUADRO 7B'!AA31</f>
        <v>0</v>
      </c>
    </row>
    <row r="30" spans="2:27" x14ac:dyDescent="0.2">
      <c r="B30" s="57" t="s">
        <v>124</v>
      </c>
      <c r="C30" s="58">
        <f>+'CUADRO 7B'!C32</f>
        <v>0</v>
      </c>
      <c r="D30" s="58">
        <f>+'CUADRO 7B'!D32</f>
        <v>0</v>
      </c>
      <c r="E30" s="58">
        <f>+'CUADRO 7B'!E32</f>
        <v>0</v>
      </c>
      <c r="F30" s="58">
        <f>+'CUADRO 7B'!F32</f>
        <v>0</v>
      </c>
      <c r="G30" s="58">
        <f>+'CUADRO 7B'!G32</f>
        <v>0</v>
      </c>
      <c r="H30" s="58">
        <f>+'CUADRO 7B'!H32</f>
        <v>0</v>
      </c>
      <c r="I30" s="58">
        <f>+'CUADRO 7B'!I32</f>
        <v>0</v>
      </c>
      <c r="J30" s="58">
        <f>+'CUADRO 7B'!J32</f>
        <v>0</v>
      </c>
      <c r="K30" s="58">
        <f>+'CUADRO 7B'!K32</f>
        <v>0</v>
      </c>
      <c r="L30" s="58">
        <f>+'CUADRO 7B'!L32</f>
        <v>0</v>
      </c>
      <c r="M30" s="58">
        <f>+'CUADRO 7B'!M32</f>
        <v>0</v>
      </c>
      <c r="N30" s="58">
        <f>+'CUADRO 7B'!N32</f>
        <v>0</v>
      </c>
      <c r="O30" s="58">
        <f>+'CUADRO 7B'!O32</f>
        <v>0</v>
      </c>
      <c r="P30" s="58">
        <f>+'CUADRO 7B'!P32</f>
        <v>0</v>
      </c>
      <c r="Q30" s="58">
        <f>+'CUADRO 7B'!Q32</f>
        <v>0</v>
      </c>
      <c r="R30" s="58">
        <f>+'CUADRO 7B'!R32</f>
        <v>0</v>
      </c>
      <c r="S30" s="58">
        <f>+'CUADRO 7B'!S32</f>
        <v>0</v>
      </c>
      <c r="T30" s="58">
        <f>+'CUADRO 7B'!T32</f>
        <v>474600.90878200001</v>
      </c>
      <c r="U30" s="58">
        <f>+'CUADRO 7B'!U32</f>
        <v>292177.39299999998</v>
      </c>
      <c r="V30" s="58">
        <f>+'CUADRO 7B'!V32</f>
        <v>436957.26500000001</v>
      </c>
      <c r="W30" s="58">
        <f>+'CUADRO 7B'!W32</f>
        <v>281922.04814199999</v>
      </c>
      <c r="X30" s="58">
        <f>+'CUADRO 7B'!X32</f>
        <v>330656.951</v>
      </c>
      <c r="Y30" s="58">
        <f>+'CUADRO 7B'!Y32</f>
        <v>361917.71500000003</v>
      </c>
      <c r="Z30" s="58">
        <f>+'CUADRO 7B'!Z32</f>
        <v>555036.40099999995</v>
      </c>
      <c r="AA30" s="58">
        <f>+'CUADRO 7B'!AA32</f>
        <v>528723.11199999996</v>
      </c>
    </row>
    <row r="31" spans="2:27" x14ac:dyDescent="0.2">
      <c r="B31" s="57" t="s">
        <v>125</v>
      </c>
      <c r="C31" s="58">
        <f>+'CUADRO 7B'!C33</f>
        <v>0</v>
      </c>
      <c r="D31" s="58">
        <f>+'CUADRO 7B'!D33</f>
        <v>0</v>
      </c>
      <c r="E31" s="58">
        <f>+'CUADRO 7B'!E33</f>
        <v>0</v>
      </c>
      <c r="F31" s="58">
        <f>+'CUADRO 7B'!F33</f>
        <v>0</v>
      </c>
      <c r="G31" s="58">
        <f>+'CUADRO 7B'!G33</f>
        <v>0</v>
      </c>
      <c r="H31" s="58">
        <f>+'CUADRO 7B'!H33</f>
        <v>0</v>
      </c>
      <c r="I31" s="58">
        <f>+'CUADRO 7B'!I33</f>
        <v>0</v>
      </c>
      <c r="J31" s="58">
        <f>+'CUADRO 7B'!J33</f>
        <v>0</v>
      </c>
      <c r="K31" s="58">
        <f>+'CUADRO 7B'!K33</f>
        <v>0</v>
      </c>
      <c r="L31" s="58">
        <f>+'CUADRO 7B'!L33</f>
        <v>0</v>
      </c>
      <c r="M31" s="58">
        <f>+'CUADRO 7B'!M33</f>
        <v>0</v>
      </c>
      <c r="N31" s="58">
        <f>+'CUADRO 7B'!N33</f>
        <v>0</v>
      </c>
      <c r="O31" s="58">
        <f>+'CUADRO 7B'!O33</f>
        <v>0</v>
      </c>
      <c r="P31" s="58">
        <f>+'CUADRO 7B'!P33</f>
        <v>0</v>
      </c>
      <c r="Q31" s="58">
        <f>+'CUADRO 7B'!Q33</f>
        <v>0</v>
      </c>
      <c r="R31" s="58">
        <f>+'CUADRO 7B'!R33</f>
        <v>0</v>
      </c>
      <c r="S31" s="58">
        <f>+'CUADRO 7B'!S33</f>
        <v>0</v>
      </c>
      <c r="T31" s="58">
        <f>+'CUADRO 7B'!T33</f>
        <v>0</v>
      </c>
      <c r="U31" s="58">
        <f>+'CUADRO 7B'!U33</f>
        <v>0</v>
      </c>
      <c r="V31" s="58">
        <f>+'CUADRO 7B'!V33</f>
        <v>0</v>
      </c>
      <c r="W31" s="58">
        <f>+'CUADRO 7B'!W33</f>
        <v>0</v>
      </c>
      <c r="X31" s="58">
        <f>+'CUADRO 7B'!X33</f>
        <v>0</v>
      </c>
      <c r="Y31" s="58">
        <f>+'CUADRO 7B'!Y33</f>
        <v>0</v>
      </c>
      <c r="Z31" s="58">
        <f>+'CUADRO 7B'!Z33</f>
        <v>0</v>
      </c>
      <c r="AA31" s="58">
        <f>+'CUADRO 7B'!AA33</f>
        <v>1811619.197223</v>
      </c>
    </row>
    <row r="32" spans="2:27" x14ac:dyDescent="0.2">
      <c r="B32" s="57" t="s">
        <v>126</v>
      </c>
      <c r="C32" s="58">
        <f>+'CUADRO 7B'!C34</f>
        <v>0</v>
      </c>
      <c r="D32" s="58">
        <f>+'CUADRO 7B'!D34</f>
        <v>0</v>
      </c>
      <c r="E32" s="58">
        <f>+'CUADRO 7B'!E34</f>
        <v>0</v>
      </c>
      <c r="F32" s="58">
        <f>+'CUADRO 7B'!F34</f>
        <v>0</v>
      </c>
      <c r="G32" s="58">
        <f>+'CUADRO 7B'!G34</f>
        <v>0</v>
      </c>
      <c r="H32" s="58">
        <f>+'CUADRO 7B'!H34</f>
        <v>0</v>
      </c>
      <c r="I32" s="58">
        <f>+'CUADRO 7B'!I34</f>
        <v>0</v>
      </c>
      <c r="J32" s="58">
        <f>+'CUADRO 7B'!J34</f>
        <v>0</v>
      </c>
      <c r="K32" s="58">
        <f>+'CUADRO 7B'!K34</f>
        <v>0</v>
      </c>
      <c r="L32" s="58">
        <f>+'CUADRO 7B'!L34</f>
        <v>0</v>
      </c>
      <c r="M32" s="58">
        <f>+'CUADRO 7B'!M34</f>
        <v>0</v>
      </c>
      <c r="N32" s="58">
        <f>+'CUADRO 7B'!N34</f>
        <v>0</v>
      </c>
      <c r="O32" s="58">
        <f>+'CUADRO 7B'!O34</f>
        <v>0</v>
      </c>
      <c r="P32" s="58">
        <f>+'CUADRO 7B'!P34</f>
        <v>0</v>
      </c>
      <c r="Q32" s="58">
        <f>+'CUADRO 7B'!Q34</f>
        <v>0</v>
      </c>
      <c r="R32" s="58">
        <f>+'CUADRO 7B'!R34</f>
        <v>0</v>
      </c>
      <c r="S32" s="58">
        <f>+'CUADRO 7B'!S34</f>
        <v>0</v>
      </c>
      <c r="T32" s="58">
        <f>+'CUADRO 7B'!T34</f>
        <v>0</v>
      </c>
      <c r="U32" s="58">
        <f>+'CUADRO 7B'!U34</f>
        <v>0</v>
      </c>
      <c r="V32" s="58">
        <f>+'CUADRO 7B'!V34</f>
        <v>0</v>
      </c>
      <c r="W32" s="58">
        <f>+'CUADRO 7B'!W34</f>
        <v>0</v>
      </c>
      <c r="X32" s="58">
        <f>+'CUADRO 7B'!X34</f>
        <v>0</v>
      </c>
      <c r="Y32" s="58">
        <f>+'CUADRO 7B'!Y34</f>
        <v>0</v>
      </c>
      <c r="Z32" s="58">
        <f>+'CUADRO 7B'!Z34</f>
        <v>0</v>
      </c>
      <c r="AA32" s="58">
        <f>+'CUADRO 7B'!AA34</f>
        <v>65.814999999999998</v>
      </c>
    </row>
    <row r="33" spans="2:27" x14ac:dyDescent="0.2">
      <c r="B33" s="57" t="s">
        <v>127</v>
      </c>
      <c r="C33" s="58">
        <f>+'CUADRO 7B'!C35</f>
        <v>0</v>
      </c>
      <c r="D33" s="58">
        <f>+'CUADRO 7B'!D35</f>
        <v>0</v>
      </c>
      <c r="E33" s="58">
        <f>+'CUADRO 7B'!E35</f>
        <v>0</v>
      </c>
      <c r="F33" s="58">
        <f>+'CUADRO 7B'!F35</f>
        <v>0</v>
      </c>
      <c r="G33" s="58">
        <f>+'CUADRO 7B'!G35</f>
        <v>0</v>
      </c>
      <c r="H33" s="58">
        <f>+'CUADRO 7B'!H35</f>
        <v>0</v>
      </c>
      <c r="I33" s="58">
        <f>+'CUADRO 7B'!I35</f>
        <v>0</v>
      </c>
      <c r="J33" s="58">
        <f>+'CUADRO 7B'!J35</f>
        <v>0</v>
      </c>
      <c r="K33" s="58">
        <f>+'CUADRO 7B'!K35</f>
        <v>0</v>
      </c>
      <c r="L33" s="58">
        <f>+'CUADRO 7B'!L35</f>
        <v>0</v>
      </c>
      <c r="M33" s="58">
        <f>+'CUADRO 7B'!M35</f>
        <v>0</v>
      </c>
      <c r="N33" s="58">
        <f>+'CUADRO 7B'!N35</f>
        <v>0</v>
      </c>
      <c r="O33" s="58">
        <f>+'CUADRO 7B'!O35</f>
        <v>0</v>
      </c>
      <c r="P33" s="58">
        <f>+'CUADRO 7B'!P35</f>
        <v>0</v>
      </c>
      <c r="Q33" s="58">
        <f>+'CUADRO 7B'!Q35</f>
        <v>0</v>
      </c>
      <c r="R33" s="58">
        <f>+'CUADRO 7B'!R35</f>
        <v>0</v>
      </c>
      <c r="S33" s="58">
        <f>+'CUADRO 7B'!S35</f>
        <v>0</v>
      </c>
      <c r="T33" s="58">
        <f>+'CUADRO 7B'!T35</f>
        <v>0</v>
      </c>
      <c r="U33" s="58">
        <f>+'CUADRO 7B'!U35</f>
        <v>0</v>
      </c>
      <c r="V33" s="58">
        <f>+'CUADRO 7B'!V35</f>
        <v>0</v>
      </c>
      <c r="W33" s="58">
        <f>+'CUADRO 7B'!W35</f>
        <v>0</v>
      </c>
      <c r="X33" s="58">
        <f>+'CUADRO 7B'!X35</f>
        <v>0</v>
      </c>
      <c r="Y33" s="58">
        <f>+'CUADRO 7B'!Y35</f>
        <v>0</v>
      </c>
      <c r="Z33" s="58">
        <f>+'CUADRO 7B'!Z35</f>
        <v>0</v>
      </c>
      <c r="AA33" s="58">
        <f>+'CUADRO 7B'!AA35</f>
        <v>272829.21100000001</v>
      </c>
    </row>
    <row r="34" spans="2:27" x14ac:dyDescent="0.2">
      <c r="B34" s="65" t="s">
        <v>128</v>
      </c>
      <c r="C34" s="66">
        <f>+'CUADRO 7B'!C36</f>
        <v>480752.41344999999</v>
      </c>
      <c r="D34" s="66">
        <f>+'CUADRO 7B'!D36</f>
        <v>717330.00897299999</v>
      </c>
      <c r="E34" s="66">
        <f>+'CUADRO 7B'!E36</f>
        <v>488155.06515899999</v>
      </c>
      <c r="F34" s="66">
        <f>+'CUADRO 7B'!F36</f>
        <v>532639.27142200002</v>
      </c>
      <c r="G34" s="66">
        <f>+'CUADRO 7B'!G36</f>
        <v>548876.29447399999</v>
      </c>
      <c r="H34" s="66">
        <f>+'CUADRO 7B'!H36</f>
        <v>562107.808021</v>
      </c>
      <c r="I34" s="66">
        <f>+'CUADRO 7B'!I36</f>
        <v>414712.47719200002</v>
      </c>
      <c r="J34" s="66">
        <f>+'CUADRO 7B'!J36</f>
        <v>1678241.2172010001</v>
      </c>
      <c r="K34" s="66">
        <f>+'CUADRO 7B'!K36</f>
        <v>542835.98680399999</v>
      </c>
      <c r="L34" s="66">
        <f>+'CUADRO 7B'!L36</f>
        <v>521704.51345199998</v>
      </c>
      <c r="M34" s="66">
        <f>+'CUADRO 7B'!M36</f>
        <v>635718.05085300002</v>
      </c>
      <c r="N34" s="66">
        <f>+'CUADRO 7B'!N36</f>
        <v>572470.15634500002</v>
      </c>
      <c r="O34" s="66">
        <f>+'CUADRO 7B'!O36</f>
        <v>1194730.022356</v>
      </c>
      <c r="P34" s="66">
        <f>+'CUADRO 7B'!P36</f>
        <v>984442.87498846999</v>
      </c>
      <c r="Q34" s="66">
        <f>+'CUADRO 7B'!Q36</f>
        <v>615621.31914200005</v>
      </c>
      <c r="R34" s="66">
        <f>+'CUADRO 7B'!R36</f>
        <v>680691.306339</v>
      </c>
      <c r="S34" s="66">
        <f>+'CUADRO 7B'!S36</f>
        <v>652962.95859699999</v>
      </c>
      <c r="T34" s="66">
        <f>+'CUADRO 7B'!T36</f>
        <v>5450670.7023444409</v>
      </c>
      <c r="U34" s="66">
        <f>+'CUADRO 7B'!U36</f>
        <v>793572.23528100015</v>
      </c>
      <c r="V34" s="66">
        <f>+'CUADRO 7B'!V36</f>
        <v>1473773.8844384032</v>
      </c>
      <c r="W34" s="66">
        <f>+'CUADRO 7B'!W36</f>
        <v>1646281.0457491702</v>
      </c>
      <c r="X34" s="66">
        <f>+'CUADRO 7B'!X36</f>
        <v>865450.91558003507</v>
      </c>
      <c r="Y34" s="66">
        <f>+'CUADRO 7B'!Y36</f>
        <v>1087990.3470254201</v>
      </c>
      <c r="Z34" s="66">
        <f>+'CUADRO 7B'!Z36</f>
        <v>1276697.9186667299</v>
      </c>
      <c r="AA34" s="66">
        <f>+'CUADRO 7B'!AA36</f>
        <v>1650431.1574757099</v>
      </c>
    </row>
    <row r="35" spans="2:27" x14ac:dyDescent="0.2">
      <c r="B35" s="60" t="s">
        <v>129</v>
      </c>
      <c r="C35" s="58">
        <f>+'CUADRO 7B'!C37</f>
        <v>0</v>
      </c>
      <c r="D35" s="58">
        <f>+'CUADRO 7B'!D37</f>
        <v>0</v>
      </c>
      <c r="E35" s="58">
        <f>+'CUADRO 7B'!E37</f>
        <v>0</v>
      </c>
      <c r="F35" s="58">
        <f>+'CUADRO 7B'!F37</f>
        <v>0</v>
      </c>
      <c r="G35" s="58">
        <f>+'CUADRO 7B'!G37</f>
        <v>0</v>
      </c>
      <c r="H35" s="58">
        <f>+'CUADRO 7B'!H37</f>
        <v>0</v>
      </c>
      <c r="I35" s="58">
        <f>+'CUADRO 7B'!I37</f>
        <v>0</v>
      </c>
      <c r="J35" s="58">
        <f>+'CUADRO 7B'!J37</f>
        <v>0</v>
      </c>
      <c r="K35" s="58">
        <f>+'CUADRO 7B'!K37</f>
        <v>0</v>
      </c>
      <c r="L35" s="58">
        <f>+'CUADRO 7B'!L37</f>
        <v>0</v>
      </c>
      <c r="M35" s="58">
        <f>+'CUADRO 7B'!M37</f>
        <v>0</v>
      </c>
      <c r="N35" s="58">
        <f>+'CUADRO 7B'!N37</f>
        <v>0</v>
      </c>
      <c r="O35" s="58">
        <f>+'CUADRO 7B'!O37</f>
        <v>0</v>
      </c>
      <c r="P35" s="58">
        <f>+'CUADRO 7B'!P37</f>
        <v>0</v>
      </c>
      <c r="Q35" s="58">
        <f>+'CUADRO 7B'!Q37</f>
        <v>0</v>
      </c>
      <c r="R35" s="58">
        <f>+'CUADRO 7B'!R37</f>
        <v>0</v>
      </c>
      <c r="S35" s="58">
        <f>+'CUADRO 7B'!S37</f>
        <v>0</v>
      </c>
      <c r="T35" s="58">
        <f>+'CUADRO 7B'!T37</f>
        <v>0</v>
      </c>
      <c r="U35" s="58">
        <f>+'CUADRO 7B'!U37</f>
        <v>0</v>
      </c>
      <c r="V35" s="58">
        <f>+'CUADRO 7B'!V37</f>
        <v>1473773.8844384032</v>
      </c>
      <c r="W35" s="58">
        <f>+'CUADRO 7B'!W37</f>
        <v>1646281.0457491702</v>
      </c>
      <c r="X35" s="58">
        <f>+'CUADRO 7B'!X37</f>
        <v>865450.91558003507</v>
      </c>
      <c r="Y35" s="58">
        <f>+'CUADRO 7B'!Y37</f>
        <v>82792.605215500007</v>
      </c>
      <c r="Z35" s="58">
        <f>+'CUADRO 7B'!Z37</f>
        <v>41044.909583989996</v>
      </c>
      <c r="AA35" s="58">
        <f>+'CUADRO 7B'!AA37</f>
        <v>48724.140857509999</v>
      </c>
    </row>
    <row r="36" spans="2:27" x14ac:dyDescent="0.2">
      <c r="B36" s="60" t="s">
        <v>130</v>
      </c>
      <c r="C36" s="58">
        <f>+'CUADRO 7B'!C38</f>
        <v>480752.41344999999</v>
      </c>
      <c r="D36" s="58">
        <f>+'CUADRO 7B'!D38</f>
        <v>717330.00897299999</v>
      </c>
      <c r="E36" s="58">
        <f>+'CUADRO 7B'!E38</f>
        <v>488155.06515899999</v>
      </c>
      <c r="F36" s="58">
        <f>+'CUADRO 7B'!F38</f>
        <v>149044.42228699999</v>
      </c>
      <c r="G36" s="58">
        <f>+'CUADRO 7B'!G38</f>
        <v>33717.560191999997</v>
      </c>
      <c r="H36" s="58">
        <f>+'CUADRO 7B'!H38</f>
        <v>29549.836132</v>
      </c>
      <c r="I36" s="58">
        <f>+'CUADRO 7B'!I38</f>
        <v>5075.9653710000002</v>
      </c>
      <c r="J36" s="58">
        <f>+'CUADRO 7B'!J38</f>
        <v>0</v>
      </c>
      <c r="K36" s="58">
        <f>+'CUADRO 7B'!K38</f>
        <v>2440.3516169999998</v>
      </c>
      <c r="L36" s="58">
        <f>+'CUADRO 7B'!L38</f>
        <v>1426.4121029999999</v>
      </c>
      <c r="M36" s="58">
        <f>+'CUADRO 7B'!M38</f>
        <v>0</v>
      </c>
      <c r="N36" s="58">
        <f>+'CUADRO 7B'!N38</f>
        <v>0</v>
      </c>
      <c r="O36" s="58">
        <f>+'CUADRO 7B'!O38</f>
        <v>1194730.022356</v>
      </c>
      <c r="P36" s="58">
        <f>+'CUADRO 7B'!P38</f>
        <v>984442.87498846999</v>
      </c>
      <c r="Q36" s="58">
        <f>+'CUADRO 7B'!Q38</f>
        <v>615621.31914200005</v>
      </c>
      <c r="R36" s="58">
        <f>+'CUADRO 7B'!R38</f>
        <v>680691.306339</v>
      </c>
      <c r="S36" s="58">
        <f>+'CUADRO 7B'!S38</f>
        <v>652962.95859699999</v>
      </c>
      <c r="T36" s="58">
        <f>+'CUADRO 7B'!T38</f>
        <v>5450670.7023444409</v>
      </c>
      <c r="U36" s="58">
        <f>+'CUADRO 7B'!U38</f>
        <v>793572.23528100015</v>
      </c>
      <c r="V36" s="58">
        <f>+'CUADRO 7B'!V38</f>
        <v>0</v>
      </c>
      <c r="W36" s="58">
        <f>+'CUADRO 7B'!W38</f>
        <v>0</v>
      </c>
      <c r="X36" s="58">
        <f>+'CUADRO 7B'!X38</f>
        <v>0</v>
      </c>
      <c r="Y36" s="58">
        <f>+'CUADRO 7B'!Y38</f>
        <v>197826.99971917999</v>
      </c>
      <c r="Z36" s="58">
        <f>+'CUADRO 7B'!Z38</f>
        <v>275544.94604324998</v>
      </c>
      <c r="AA36" s="58">
        <f>+'CUADRO 7B'!AA38</f>
        <v>247584.95271526999</v>
      </c>
    </row>
    <row r="37" spans="2:27" x14ac:dyDescent="0.2">
      <c r="B37" s="60" t="s">
        <v>131</v>
      </c>
      <c r="C37" s="58">
        <f>+'CUADRO 7B'!C39</f>
        <v>0</v>
      </c>
      <c r="D37" s="58">
        <f>+'CUADRO 7B'!D39</f>
        <v>0</v>
      </c>
      <c r="E37" s="58">
        <f>+'CUADRO 7B'!E39</f>
        <v>0</v>
      </c>
      <c r="F37" s="58">
        <f>+'CUADRO 7B'!F39</f>
        <v>383594.84913500003</v>
      </c>
      <c r="G37" s="58">
        <f>+'CUADRO 7B'!G39</f>
        <v>515158.73428199999</v>
      </c>
      <c r="H37" s="58">
        <f>+'CUADRO 7B'!H39</f>
        <v>532557.97188900004</v>
      </c>
      <c r="I37" s="58">
        <f>+'CUADRO 7B'!I39</f>
        <v>409636.51182100002</v>
      </c>
      <c r="J37" s="58">
        <f>+'CUADRO 7B'!J39</f>
        <v>1678241.2172010001</v>
      </c>
      <c r="K37" s="58">
        <f>+'CUADRO 7B'!K39</f>
        <v>540395.63518700004</v>
      </c>
      <c r="L37" s="58">
        <f>+'CUADRO 7B'!L39</f>
        <v>520278.101349</v>
      </c>
      <c r="M37" s="58">
        <f>+'CUADRO 7B'!M39</f>
        <v>635718.05085300002</v>
      </c>
      <c r="N37" s="58">
        <f>+'CUADRO 7B'!N39</f>
        <v>572470.15634500002</v>
      </c>
      <c r="O37" s="58">
        <f>+'CUADRO 7B'!O39</f>
        <v>0</v>
      </c>
      <c r="P37" s="58">
        <f>+'CUADRO 7B'!P39</f>
        <v>0</v>
      </c>
      <c r="Q37" s="58">
        <f>+'CUADRO 7B'!Q39</f>
        <v>0</v>
      </c>
      <c r="R37" s="58">
        <f>+'CUADRO 7B'!R39</f>
        <v>0</v>
      </c>
      <c r="S37" s="58">
        <f>+'CUADRO 7B'!S39</f>
        <v>0</v>
      </c>
      <c r="T37" s="58">
        <f>+'CUADRO 7B'!T39</f>
        <v>0</v>
      </c>
      <c r="U37" s="58">
        <f>+'CUADRO 7B'!U39</f>
        <v>0</v>
      </c>
      <c r="V37" s="58">
        <f>+'CUADRO 7B'!V39</f>
        <v>0</v>
      </c>
      <c r="W37" s="58">
        <f>+'CUADRO 7B'!W39</f>
        <v>0</v>
      </c>
      <c r="X37" s="58">
        <f>+'CUADRO 7B'!X39</f>
        <v>0</v>
      </c>
      <c r="Y37" s="58">
        <f>+'CUADRO 7B'!Y39</f>
        <v>166317.53941247001</v>
      </c>
      <c r="Z37" s="58">
        <f>+'CUADRO 7B'!Z39</f>
        <v>358549.35268221004</v>
      </c>
      <c r="AA37" s="58">
        <f>+'CUADRO 7B'!AA39</f>
        <v>766865.15828115004</v>
      </c>
    </row>
    <row r="38" spans="2:27" x14ac:dyDescent="0.2">
      <c r="B38" s="60" t="s">
        <v>132</v>
      </c>
      <c r="C38" s="58">
        <f>+'CUADRO 7B'!C40</f>
        <v>0</v>
      </c>
      <c r="D38" s="58">
        <f>+'CUADRO 7B'!D40</f>
        <v>0</v>
      </c>
      <c r="E38" s="58">
        <f>+'CUADRO 7B'!E40</f>
        <v>0</v>
      </c>
      <c r="F38" s="58">
        <f>+'CUADRO 7B'!F40</f>
        <v>0</v>
      </c>
      <c r="G38" s="58">
        <f>+'CUADRO 7B'!G40</f>
        <v>0</v>
      </c>
      <c r="H38" s="58">
        <f>+'CUADRO 7B'!H40</f>
        <v>0</v>
      </c>
      <c r="I38" s="58">
        <f>+'CUADRO 7B'!I40</f>
        <v>0</v>
      </c>
      <c r="J38" s="58">
        <f>+'CUADRO 7B'!J40</f>
        <v>0</v>
      </c>
      <c r="K38" s="58">
        <f>+'CUADRO 7B'!K40</f>
        <v>0</v>
      </c>
      <c r="L38" s="58">
        <f>+'CUADRO 7B'!L40</f>
        <v>0</v>
      </c>
      <c r="M38" s="58">
        <f>+'CUADRO 7B'!M40</f>
        <v>0</v>
      </c>
      <c r="N38" s="58">
        <f>+'CUADRO 7B'!N40</f>
        <v>0</v>
      </c>
      <c r="O38" s="58">
        <f>+'CUADRO 7B'!O40</f>
        <v>0</v>
      </c>
      <c r="P38" s="58">
        <f>+'CUADRO 7B'!P40</f>
        <v>0</v>
      </c>
      <c r="Q38" s="58">
        <f>+'CUADRO 7B'!Q40</f>
        <v>0</v>
      </c>
      <c r="R38" s="58">
        <f>+'CUADRO 7B'!R40</f>
        <v>0</v>
      </c>
      <c r="S38" s="58">
        <f>+'CUADRO 7B'!S40</f>
        <v>0</v>
      </c>
      <c r="T38" s="58">
        <f>+'CUADRO 7B'!T40</f>
        <v>0</v>
      </c>
      <c r="U38" s="58">
        <f>+'CUADRO 7B'!U40</f>
        <v>0</v>
      </c>
      <c r="V38" s="58">
        <f>+'CUADRO 7B'!V40</f>
        <v>0</v>
      </c>
      <c r="W38" s="58">
        <f>+'CUADRO 7B'!W40</f>
        <v>0</v>
      </c>
      <c r="X38" s="58">
        <f>+'CUADRO 7B'!X40</f>
        <v>0</v>
      </c>
      <c r="Y38" s="58">
        <f>+'CUADRO 7B'!Y40</f>
        <v>27610.42595071</v>
      </c>
      <c r="Z38" s="58">
        <f>+'CUADRO 7B'!Z40</f>
        <v>20329.165549650003</v>
      </c>
      <c r="AA38" s="58">
        <f>+'CUADRO 7B'!AA40</f>
        <v>28450.97337408</v>
      </c>
    </row>
    <row r="39" spans="2:27" x14ac:dyDescent="0.2">
      <c r="B39" s="60" t="s">
        <v>133</v>
      </c>
      <c r="C39" s="58">
        <f>+'CUADRO 7B'!C41</f>
        <v>0</v>
      </c>
      <c r="D39" s="58">
        <f>+'CUADRO 7B'!D41</f>
        <v>0</v>
      </c>
      <c r="E39" s="58">
        <f>+'CUADRO 7B'!E41</f>
        <v>0</v>
      </c>
      <c r="F39" s="58">
        <f>+'CUADRO 7B'!F41</f>
        <v>0</v>
      </c>
      <c r="G39" s="58">
        <f>+'CUADRO 7B'!G41</f>
        <v>0</v>
      </c>
      <c r="H39" s="58">
        <f>+'CUADRO 7B'!H41</f>
        <v>0</v>
      </c>
      <c r="I39" s="58">
        <f>+'CUADRO 7B'!I41</f>
        <v>0</v>
      </c>
      <c r="J39" s="58">
        <f>+'CUADRO 7B'!J41</f>
        <v>0</v>
      </c>
      <c r="K39" s="58">
        <f>+'CUADRO 7B'!K41</f>
        <v>0</v>
      </c>
      <c r="L39" s="58">
        <f>+'CUADRO 7B'!L41</f>
        <v>0</v>
      </c>
      <c r="M39" s="58">
        <f>+'CUADRO 7B'!M41</f>
        <v>0</v>
      </c>
      <c r="N39" s="58">
        <f>+'CUADRO 7B'!N41</f>
        <v>0</v>
      </c>
      <c r="O39" s="58">
        <f>+'CUADRO 7B'!O41</f>
        <v>0</v>
      </c>
      <c r="P39" s="58">
        <f>+'CUADRO 7B'!P41</f>
        <v>0</v>
      </c>
      <c r="Q39" s="58">
        <f>+'CUADRO 7B'!Q41</f>
        <v>0</v>
      </c>
      <c r="R39" s="58">
        <f>+'CUADRO 7B'!R41</f>
        <v>0</v>
      </c>
      <c r="S39" s="58">
        <f>+'CUADRO 7B'!S41</f>
        <v>0</v>
      </c>
      <c r="T39" s="58">
        <f>+'CUADRO 7B'!T41</f>
        <v>0</v>
      </c>
      <c r="U39" s="58">
        <f>+'CUADRO 7B'!U41</f>
        <v>0</v>
      </c>
      <c r="V39" s="58">
        <f>+'CUADRO 7B'!V41</f>
        <v>0</v>
      </c>
      <c r="W39" s="58">
        <f>+'CUADRO 7B'!W41</f>
        <v>0</v>
      </c>
      <c r="X39" s="58">
        <f>+'CUADRO 7B'!X41</f>
        <v>0</v>
      </c>
      <c r="Y39" s="58">
        <f>+'CUADRO 7B'!Y41</f>
        <v>613442.77672756009</v>
      </c>
      <c r="Z39" s="58">
        <f>+'CUADRO 7B'!Z41</f>
        <v>581229.54480763001</v>
      </c>
      <c r="AA39" s="58">
        <f>+'CUADRO 7B'!AA41</f>
        <v>558805.93224769994</v>
      </c>
    </row>
    <row r="40" spans="2:27" x14ac:dyDescent="0.2">
      <c r="B40" s="67" t="s">
        <v>338</v>
      </c>
      <c r="C40" s="53">
        <f>+'CUADRO 7B'!C9</f>
        <v>16691714.874059999</v>
      </c>
      <c r="D40" s="53">
        <f>+'CUADRO 7B'!D9</f>
        <v>25362151.570891999</v>
      </c>
      <c r="E40" s="53">
        <f>+'CUADRO 7B'!E9</f>
        <v>27425288.601303998</v>
      </c>
      <c r="F40" s="53">
        <f>+'CUADRO 7B'!F9</f>
        <v>31692501.207286</v>
      </c>
      <c r="G40" s="53">
        <f>+'CUADRO 7B'!G9</f>
        <v>36925919.913203999</v>
      </c>
      <c r="H40" s="53">
        <f>+'CUADRO 7B'!H9</f>
        <v>42571824.430627003</v>
      </c>
      <c r="I40" s="53">
        <f>+'CUADRO 7B'!I9</f>
        <v>51510012.687624</v>
      </c>
      <c r="J40" s="53">
        <f>+'CUADRO 7B'!J9</f>
        <v>57782650.772538997</v>
      </c>
      <c r="K40" s="53">
        <f>+'CUADRO 7B'!K9</f>
        <v>65018531.590898998</v>
      </c>
      <c r="L40" s="53">
        <f>+'CUADRO 7B'!L9</f>
        <v>65644190.684854999</v>
      </c>
      <c r="M40" s="53">
        <f>+'CUADRO 7B'!M9</f>
        <v>67923849.025584385</v>
      </c>
      <c r="N40" s="53">
        <f>+'CUADRO 7B'!N9</f>
        <v>84619902.182755902</v>
      </c>
      <c r="O40" s="53">
        <f>+'CUADRO 7B'!O9</f>
        <v>96460466.615847975</v>
      </c>
      <c r="P40" s="53">
        <f>+'CUADRO 7B'!P9</f>
        <v>98802391.461526886</v>
      </c>
      <c r="Q40" s="53">
        <f>+'CUADRO 7B'!Q9</f>
        <v>96399486.156754002</v>
      </c>
      <c r="R40" s="53">
        <f>+'CUADRO 7B'!R9</f>
        <v>107006625.07175601</v>
      </c>
      <c r="S40" s="53">
        <f>+'CUADRO 7B'!S9</f>
        <v>109158968.751114</v>
      </c>
      <c r="T40" s="53">
        <f>+'CUADRO 7B'!T9</f>
        <v>128371955.14098546</v>
      </c>
      <c r="U40" s="53">
        <f>+'CUADRO 7B'!U9</f>
        <v>132646532.22712199</v>
      </c>
      <c r="V40" s="53">
        <f>+'CUADRO 7B'!V9</f>
        <v>153010008.46203977</v>
      </c>
      <c r="W40" s="53">
        <f>+'CUADRO 7B'!W9</f>
        <v>132552047.11300901</v>
      </c>
      <c r="X40" s="53">
        <f>+'CUADRO 7B'!X9</f>
        <v>162458716.26525402</v>
      </c>
      <c r="Y40" s="53">
        <f>+'CUADRO 7B'!Y9</f>
        <v>213290928.91944125</v>
      </c>
      <c r="Z40" s="53">
        <f>+'CUADRO 7B'!Z9</f>
        <v>264183940.98190346</v>
      </c>
      <c r="AA40" s="53">
        <f>+'CUADRO 7B'!AA9</f>
        <v>247178916.03341562</v>
      </c>
    </row>
    <row r="41" spans="2:27" x14ac:dyDescent="0.2">
      <c r="B41" s="4" t="str">
        <f>+'CUADRO 1B'!B19</f>
        <v>Fuente: Ministerio de Hacienda y Crédito Público.  Ejecución de ingresos y gastos de las entidades del Presupuesto General de la Nación.</v>
      </c>
    </row>
    <row r="42" spans="2:27" x14ac:dyDescent="0.2">
      <c r="B42" s="4" t="str">
        <f>+'CUADRO 1B'!B20</f>
        <v>Nota 1/: 2000-2021 fuente Ingresos corrientes de la nación flujo de caja DGCPTN y 2022-2024 Sistema Integrado de Informacion Financiera-SIIF.</v>
      </c>
    </row>
    <row r="43" spans="2:27" x14ac:dyDescent="0.2">
      <c r="B43" s="4" t="str">
        <f>+'CUADRO 1B'!B21</f>
        <v>Nota 2/: Información a diciembre de 2024.</v>
      </c>
    </row>
  </sheetData>
  <printOptions horizontalCentered="1" verticalCentered="1"/>
  <pageMargins left="0.15748031496062992" right="0.15748031496062992" top="0.19685039370078741" bottom="0.39370078740157483" header="0" footer="0"/>
  <pageSetup scale="32" orientation="landscape" r:id="rId1"/>
  <headerFooter alignWithMargins="0">
    <oddFooter>&amp;L&amp;8&amp;Z&amp;F&amp;A&amp;R&amp;8&amp;D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C1E14-D0F4-433D-8601-2EE12CE4B03E}">
  <sheetPr>
    <pageSetUpPr fitToPage="1"/>
  </sheetPr>
  <dimension ref="A1:AB21"/>
  <sheetViews>
    <sheetView showGridLines="0" zoomScaleNormal="100" workbookViewId="0">
      <pane xSplit="2" ySplit="7" topLeftCell="S8" activePane="bottomRight" state="frozen"/>
      <selection pane="topRight" activeCell="C1" sqref="C1"/>
      <selection pane="bottomLeft" activeCell="A5" sqref="A5"/>
      <selection pane="bottomRight" activeCell="S11" sqref="S11"/>
    </sheetView>
  </sheetViews>
  <sheetFormatPr baseColWidth="10" defaultColWidth="11.42578125" defaultRowHeight="11.25" x14ac:dyDescent="0.2"/>
  <cols>
    <col min="1" max="1" width="2.5703125" style="4" customWidth="1"/>
    <col min="2" max="2" width="80.42578125" style="4" customWidth="1"/>
    <col min="3" max="22" width="9.85546875" style="4" bestFit="1" customWidth="1"/>
    <col min="23" max="27" width="10.7109375" style="4" bestFit="1" customWidth="1"/>
    <col min="28" max="16384" width="11.42578125" style="4"/>
  </cols>
  <sheetData>
    <row r="1" spans="1:28" s="46" customFormat="1" ht="12.75" x14ac:dyDescent="0.2">
      <c r="A1" s="68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AA1" s="84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AA2" s="49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AA3" s="49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AA4" s="49"/>
    </row>
    <row r="5" spans="1:28" s="46" customFormat="1" ht="12.75" x14ac:dyDescent="0.2">
      <c r="A5" s="68"/>
      <c r="B5" s="83" t="s">
        <v>353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AA5" s="84"/>
    </row>
    <row r="6" spans="1:28" s="46" customFormat="1" ht="15" customHeight="1" thickBot="1" x14ac:dyDescent="0.25">
      <c r="A6" s="68"/>
      <c r="B6" s="114" t="s">
        <v>265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373</v>
      </c>
    </row>
    <row r="8" spans="1:28" x14ac:dyDescent="0.2">
      <c r="B8" s="61" t="s">
        <v>135</v>
      </c>
      <c r="C8" s="58">
        <f>+'CUADRO 7A'!C43</f>
        <v>2507508</v>
      </c>
      <c r="D8" s="58">
        <f>+'CUADRO 7A'!D43</f>
        <v>837657.1</v>
      </c>
      <c r="E8" s="58">
        <f>+'CUADRO 7A'!E43</f>
        <v>0</v>
      </c>
      <c r="F8" s="58">
        <f>+'CUADRO 7A'!F43</f>
        <v>0</v>
      </c>
      <c r="G8" s="58">
        <f>+'CUADRO 7A'!G43</f>
        <v>300000</v>
      </c>
      <c r="H8" s="58">
        <f>+'CUADRO 7A'!H43</f>
        <v>430000</v>
      </c>
      <c r="I8" s="58">
        <f>+'CUADRO 7A'!I43</f>
        <v>1000000</v>
      </c>
      <c r="J8" s="58">
        <f>+'CUADRO 7A'!J43</f>
        <v>385000</v>
      </c>
      <c r="K8" s="58">
        <f>+'CUADRO 7A'!K43</f>
        <v>560000</v>
      </c>
      <c r="L8" s="58">
        <f>+'CUADRO 7A'!L43</f>
        <v>3093000</v>
      </c>
      <c r="M8" s="58">
        <f>+'CUADRO 7A'!M43</f>
        <v>1400000</v>
      </c>
      <c r="N8" s="58">
        <f>+'CUADRO 7A'!N43</f>
        <v>2764188.083075</v>
      </c>
      <c r="O8" s="58">
        <f>+'CUADRO 7A'!O43</f>
        <v>5114000</v>
      </c>
      <c r="P8" s="58">
        <f>+'CUADRO 7A'!P43</f>
        <v>1570000.095798</v>
      </c>
      <c r="Q8" s="58">
        <f>+'CUADRO 7A'!Q43</f>
        <v>0</v>
      </c>
      <c r="R8" s="58">
        <f>+'CUADRO 7A'!R43</f>
        <v>0</v>
      </c>
      <c r="S8" s="58">
        <f>+'CUADRO 7A'!S43</f>
        <v>0</v>
      </c>
      <c r="T8" s="58">
        <f>+'CUADRO 7A'!T43</f>
        <v>648600</v>
      </c>
      <c r="U8" s="58">
        <f>+'CUADRO 7A'!U43</f>
        <v>0</v>
      </c>
      <c r="V8" s="58">
        <f>+'CUADRO 7A'!V43</f>
        <v>2500000</v>
      </c>
      <c r="W8" s="58">
        <f>+'CUADRO 7A'!W43</f>
        <v>350000</v>
      </c>
      <c r="X8" s="58">
        <f>+'CUADRO 7A'!X43</f>
        <v>14000000</v>
      </c>
      <c r="Y8" s="58">
        <f>+'CUADRO 7A'!Y43</f>
        <v>7100000</v>
      </c>
      <c r="Z8" s="58">
        <f>+'CUADRO 7A'!Z43</f>
        <v>0</v>
      </c>
      <c r="AA8" s="58">
        <f>+'CUADRO 7A'!AA43</f>
        <v>0</v>
      </c>
      <c r="AB8" s="58">
        <f>+'CUADRO 7A'!AB43</f>
        <v>0</v>
      </c>
    </row>
    <row r="9" spans="1:28" x14ac:dyDescent="0.2">
      <c r="B9" s="61" t="s">
        <v>136</v>
      </c>
      <c r="C9" s="58">
        <f>+'CUADRO 7A'!C44</f>
        <v>1504761.6161140001</v>
      </c>
      <c r="D9" s="58">
        <f>+'CUADRO 7A'!D44</f>
        <v>1895860</v>
      </c>
      <c r="E9" s="58">
        <f>+'CUADRO 7A'!E44</f>
        <v>2722209.8</v>
      </c>
      <c r="F9" s="58">
        <f>+'CUADRO 7A'!F44</f>
        <v>1990372</v>
      </c>
      <c r="G9" s="58">
        <f>+'CUADRO 7A'!G44</f>
        <v>2856093.39</v>
      </c>
      <c r="H9" s="58">
        <f>+'CUADRO 7A'!H44</f>
        <v>2263921</v>
      </c>
      <c r="I9" s="58">
        <f>+'CUADRO 7A'!I44</f>
        <v>2684598.988992</v>
      </c>
      <c r="J9" s="58">
        <f>+'CUADRO 7A'!J44</f>
        <v>7387417</v>
      </c>
      <c r="K9" s="58">
        <f>+'CUADRO 7A'!K44</f>
        <v>5881000</v>
      </c>
      <c r="L9" s="58">
        <f>+'CUADRO 7A'!L44</f>
        <v>9580254.8324779999</v>
      </c>
      <c r="M9" s="58">
        <f>+'CUADRO 7A'!M44</f>
        <v>5009620.1824390003</v>
      </c>
      <c r="N9" s="58">
        <f>+'CUADRO 7A'!N44</f>
        <v>6939050.3038790002</v>
      </c>
      <c r="O9" s="58">
        <f>+'CUADRO 7A'!O44</f>
        <v>6794176</v>
      </c>
      <c r="P9" s="58">
        <f>+'CUADRO 7A'!P44</f>
        <v>12819269.220536999</v>
      </c>
      <c r="Q9" s="58">
        <f>+'CUADRO 7A'!Q44</f>
        <v>13591131.876227001</v>
      </c>
      <c r="R9" s="58">
        <f>+'CUADRO 7A'!R44</f>
        <v>9551650.6484859996</v>
      </c>
      <c r="S9" s="58">
        <f>+'CUADRO 7A'!S44</f>
        <v>3638698.8409119998</v>
      </c>
      <c r="T9" s="58">
        <f>+'CUADRO 7A'!T44</f>
        <v>2053720</v>
      </c>
      <c r="U9" s="58">
        <f>+'CUADRO 7A'!U44</f>
        <v>2988640.0628979998</v>
      </c>
      <c r="V9" s="58">
        <f>+'CUADRO 7A'!V44</f>
        <v>8700307.3966610003</v>
      </c>
      <c r="W9" s="58">
        <f>+'CUADRO 7A'!W44</f>
        <v>11441020.279297</v>
      </c>
      <c r="X9" s="58">
        <f>+'CUADRO 7A'!X44</f>
        <v>8601047.7645299993</v>
      </c>
      <c r="Y9" s="58">
        <f>+'CUADRO 7A'!Y44</f>
        <v>9962528.2336929999</v>
      </c>
      <c r="Z9" s="58">
        <f>+'CUADRO 7A'!Z44</f>
        <v>28350342.305899002</v>
      </c>
      <c r="AA9" s="58">
        <f>+'CUADRO 7A'!AA44</f>
        <v>29489416.245368998</v>
      </c>
      <c r="AB9" s="58">
        <f>+'CUADRO 7A'!AB44</f>
        <v>19525980.961082</v>
      </c>
    </row>
    <row r="10" spans="1:28" x14ac:dyDescent="0.2">
      <c r="B10" s="61" t="s">
        <v>137</v>
      </c>
      <c r="C10" s="58">
        <f>+'CUADRO 7A'!C45</f>
        <v>0</v>
      </c>
      <c r="D10" s="58">
        <f>+'CUADRO 7A'!D45</f>
        <v>0</v>
      </c>
      <c r="E10" s="58">
        <f>+'CUADRO 7A'!E45</f>
        <v>0</v>
      </c>
      <c r="F10" s="58">
        <f>+'CUADRO 7A'!F45</f>
        <v>0</v>
      </c>
      <c r="G10" s="58">
        <f>+'CUADRO 7A'!G45</f>
        <v>1300000</v>
      </c>
      <c r="H10" s="58">
        <f>+'CUADRO 7A'!H45</f>
        <v>1300000</v>
      </c>
      <c r="I10" s="58">
        <f>+'CUADRO 7A'!I45</f>
        <v>495000</v>
      </c>
      <c r="J10" s="58">
        <f>+'CUADRO 7A'!J45</f>
        <v>506000</v>
      </c>
      <c r="K10" s="58">
        <f>+'CUADRO 7A'!K45</f>
        <v>0</v>
      </c>
      <c r="L10" s="58">
        <f>+'CUADRO 7A'!L45</f>
        <v>0</v>
      </c>
      <c r="M10" s="58">
        <f>+'CUADRO 7A'!M45</f>
        <v>0</v>
      </c>
      <c r="N10" s="58">
        <f>+'CUADRO 7A'!N45</f>
        <v>0</v>
      </c>
      <c r="O10" s="58">
        <f>+'CUADRO 7A'!O45</f>
        <v>0</v>
      </c>
      <c r="P10" s="58">
        <f>+'CUADRO 7A'!P45</f>
        <v>0</v>
      </c>
      <c r="Q10" s="58">
        <f>+'CUADRO 7A'!Q45</f>
        <v>0</v>
      </c>
      <c r="R10" s="58">
        <f>+'CUADRO 7A'!R45</f>
        <v>0</v>
      </c>
      <c r="S10" s="58">
        <f>+'CUADRO 7A'!S45</f>
        <v>0</v>
      </c>
      <c r="T10" s="58">
        <f>+'CUADRO 7A'!T45</f>
        <v>0</v>
      </c>
      <c r="U10" s="58">
        <f>+'CUADRO 7A'!U45</f>
        <v>0</v>
      </c>
      <c r="V10" s="58">
        <f>+'CUADRO 7A'!V45</f>
        <v>0</v>
      </c>
      <c r="W10" s="58">
        <f>+'CUADRO 7A'!W45</f>
        <v>0</v>
      </c>
      <c r="X10" s="58">
        <f>+'CUADRO 7A'!X45</f>
        <v>0</v>
      </c>
      <c r="Y10" s="58">
        <f>+'CUADRO 7A'!Y45</f>
        <v>0</v>
      </c>
      <c r="Z10" s="58">
        <f>+'CUADRO 7A'!Z45</f>
        <v>0</v>
      </c>
      <c r="AA10" s="58">
        <f>+'CUADRO 7A'!AA45</f>
        <v>0</v>
      </c>
      <c r="AB10" s="58">
        <f>+'CUADRO 7A'!AB45</f>
        <v>0</v>
      </c>
    </row>
    <row r="11" spans="1:28" x14ac:dyDescent="0.2">
      <c r="B11" s="61" t="s">
        <v>138</v>
      </c>
      <c r="C11" s="58">
        <f>+'CUADRO 7A'!C46</f>
        <v>494497</v>
      </c>
      <c r="D11" s="58">
        <f>+'CUADRO 7A'!D46</f>
        <v>679143</v>
      </c>
      <c r="E11" s="58">
        <f>+'CUADRO 7A'!E46</f>
        <v>843994.8</v>
      </c>
      <c r="F11" s="58">
        <f>+'CUADRO 7A'!F46</f>
        <v>689329</v>
      </c>
      <c r="G11" s="58">
        <f>+'CUADRO 7A'!G46</f>
        <v>691417.20175000001</v>
      </c>
      <c r="H11" s="58">
        <f>+'CUADRO 7A'!H46</f>
        <v>628547</v>
      </c>
      <c r="I11" s="58">
        <f>+'CUADRO 7A'!I46</f>
        <v>558704.28122200002</v>
      </c>
      <c r="J11" s="58">
        <f>+'CUADRO 7A'!J46</f>
        <v>562000</v>
      </c>
      <c r="K11" s="58">
        <f>+'CUADRO 7A'!K46</f>
        <v>628069</v>
      </c>
      <c r="L11" s="58">
        <f>+'CUADRO 7A'!L46</f>
        <v>673452.75228500005</v>
      </c>
      <c r="M11" s="58">
        <f>+'CUADRO 7A'!M46</f>
        <v>818512.60921799997</v>
      </c>
      <c r="N11" s="58">
        <f>+'CUADRO 7A'!N46</f>
        <v>579331.05628300004</v>
      </c>
      <c r="O11" s="58">
        <f>+'CUADRO 7A'!O46</f>
        <v>562782</v>
      </c>
      <c r="P11" s="58">
        <f>+'CUADRO 7A'!P46</f>
        <v>655658.48071899998</v>
      </c>
      <c r="Q11" s="58">
        <f>+'CUADRO 7A'!Q46</f>
        <v>897015.47616900003</v>
      </c>
      <c r="R11" s="58">
        <f>+'CUADRO 7A'!R46</f>
        <v>918661.01878599997</v>
      </c>
      <c r="S11" s="58">
        <f>+'CUADRO 7A'!S46</f>
        <v>504634.08</v>
      </c>
      <c r="T11" s="58">
        <f>+'CUADRO 7A'!T46</f>
        <v>1718000</v>
      </c>
      <c r="U11" s="58">
        <f>+'CUADRO 7A'!U46</f>
        <v>1930902.0793029999</v>
      </c>
      <c r="V11" s="58">
        <f>+'CUADRO 7A'!V46</f>
        <v>2763936.312227</v>
      </c>
      <c r="W11" s="58">
        <f>+'CUADRO 7A'!W46</f>
        <v>2031777.5666690001</v>
      </c>
      <c r="X11" s="58">
        <f>+'CUADRO 7A'!X46</f>
        <v>423459.622386</v>
      </c>
      <c r="Y11" s="58">
        <f>+'CUADRO 7A'!Y46</f>
        <v>568621.35321500001</v>
      </c>
      <c r="Z11" s="58">
        <f>+'CUADRO 7A'!Z46</f>
        <v>1245612.9608420001</v>
      </c>
      <c r="AA11" s="58">
        <f>+'CUADRO 7A'!AA46</f>
        <v>1325472</v>
      </c>
      <c r="AB11" s="58">
        <f>+'CUADRO 7A'!AB46</f>
        <v>0</v>
      </c>
    </row>
    <row r="12" spans="1:28" x14ac:dyDescent="0.2">
      <c r="B12" s="61" t="s">
        <v>139</v>
      </c>
      <c r="C12" s="58">
        <f>+'CUADRO 7A'!C47</f>
        <v>4771805.0741600003</v>
      </c>
      <c r="D12" s="58">
        <f>+'CUADRO 7A'!D47</f>
        <v>8695404.3962670006</v>
      </c>
      <c r="E12" s="58">
        <f>+'CUADRO 7A'!E47</f>
        <v>8976278.8237089999</v>
      </c>
      <c r="F12" s="58">
        <f>+'CUADRO 7A'!F47</f>
        <v>11347382.271439999</v>
      </c>
      <c r="G12" s="58">
        <f>+'CUADRO 7A'!G47</f>
        <v>9128791.9449300002</v>
      </c>
      <c r="H12" s="58">
        <f>+'CUADRO 7A'!H47</f>
        <v>6237408.1459529996</v>
      </c>
      <c r="I12" s="58">
        <f>+'CUADRO 7A'!I47</f>
        <v>9924722.1644749995</v>
      </c>
      <c r="J12" s="58">
        <f>+'CUADRO 7A'!J47</f>
        <v>9438147.4000000004</v>
      </c>
      <c r="K12" s="58">
        <f>+'CUADRO 7A'!K47</f>
        <v>5927594.7826089999</v>
      </c>
      <c r="L12" s="58">
        <f>+'CUADRO 7A'!L47</f>
        <v>8736400.7869620007</v>
      </c>
      <c r="M12" s="58">
        <f>+'CUADRO 7A'!M47</f>
        <v>8876310</v>
      </c>
      <c r="N12" s="58">
        <f>+'CUADRO 7A'!N47</f>
        <v>7798032.1805020003</v>
      </c>
      <c r="O12" s="58">
        <f>+'CUADRO 7A'!O47</f>
        <v>7886975.6093979999</v>
      </c>
      <c r="P12" s="58">
        <f>+'CUADRO 7A'!P47</f>
        <v>4810000</v>
      </c>
      <c r="Q12" s="58">
        <f>+'CUADRO 7A'!Q47</f>
        <v>10553367.447075</v>
      </c>
      <c r="R12" s="58">
        <f>+'CUADRO 7A'!R47</f>
        <v>9892809.7923329994</v>
      </c>
      <c r="S12" s="58">
        <f>+'CUADRO 7A'!S47</f>
        <v>14228538.311133999</v>
      </c>
      <c r="T12" s="58">
        <f>+'CUADRO 7A'!T47</f>
        <v>18215115.032253001</v>
      </c>
      <c r="U12" s="58">
        <f>+'CUADRO 7A'!U47</f>
        <v>11703964.156354999</v>
      </c>
      <c r="V12" s="58">
        <f>+'CUADRO 7A'!V47</f>
        <v>13679121.147905</v>
      </c>
      <c r="W12" s="58">
        <f>+'CUADRO 7A'!W47</f>
        <v>39943532.733824</v>
      </c>
      <c r="X12" s="58">
        <f>+'CUADRO 7A'!X47</f>
        <v>36302000</v>
      </c>
      <c r="Y12" s="58">
        <f>+'CUADRO 7A'!Y47</f>
        <v>39312000</v>
      </c>
      <c r="Z12" s="58">
        <f>+'CUADRO 7A'!Z47</f>
        <v>27471000</v>
      </c>
      <c r="AA12" s="58">
        <f>+'CUADRO 7A'!AA47</f>
        <v>27430657.899999999</v>
      </c>
      <c r="AB12" s="58">
        <f>+'CUADRO 7A'!AB47</f>
        <v>37962000</v>
      </c>
    </row>
    <row r="13" spans="1:28" x14ac:dyDescent="0.2">
      <c r="B13" s="61" t="s">
        <v>140</v>
      </c>
      <c r="C13" s="58">
        <f>+'CUADRO 7A'!C48</f>
        <v>13208333.648995999</v>
      </c>
      <c r="D13" s="58">
        <f>+'CUADRO 7A'!D48</f>
        <v>15854387.869341001</v>
      </c>
      <c r="E13" s="58">
        <f>+'CUADRO 7A'!E48</f>
        <v>15880928.914912</v>
      </c>
      <c r="F13" s="58">
        <f>+'CUADRO 7A'!F48</f>
        <v>12983130.414229</v>
      </c>
      <c r="G13" s="58">
        <f>+'CUADRO 7A'!G48</f>
        <v>17087639.974672001</v>
      </c>
      <c r="H13" s="58">
        <f>+'CUADRO 7A'!H48</f>
        <v>26818614.611412</v>
      </c>
      <c r="I13" s="58">
        <f>+'CUADRO 7A'!I48</f>
        <v>28790071.103944</v>
      </c>
      <c r="J13" s="58">
        <f>+'CUADRO 7A'!J48</f>
        <v>24723285.301546998</v>
      </c>
      <c r="K13" s="58">
        <f>+'CUADRO 7A'!K48</f>
        <v>24613000</v>
      </c>
      <c r="L13" s="58">
        <f>+'CUADRO 7A'!L48</f>
        <v>25500384.150022998</v>
      </c>
      <c r="M13" s="58">
        <f>+'CUADRO 7A'!M48</f>
        <v>26133515.450583</v>
      </c>
      <c r="N13" s="58">
        <f>+'CUADRO 7A'!N48</f>
        <v>28000000</v>
      </c>
      <c r="O13" s="58">
        <f>+'CUADRO 7A'!O48</f>
        <v>27500000</v>
      </c>
      <c r="P13" s="58">
        <f>+'CUADRO 7A'!P48</f>
        <v>30351270.762877699</v>
      </c>
      <c r="Q13" s="58">
        <f>+'CUADRO 7A'!Q48</f>
        <v>33200000</v>
      </c>
      <c r="R13" s="58">
        <f>+'CUADRO 7A'!R48</f>
        <v>34477000</v>
      </c>
      <c r="S13" s="58">
        <f>+'CUADRO 7A'!S48</f>
        <v>39042000</v>
      </c>
      <c r="T13" s="58">
        <f>+'CUADRO 7A'!T48</f>
        <v>41442000</v>
      </c>
      <c r="U13" s="58">
        <f>+'CUADRO 7A'!U48</f>
        <v>43100000</v>
      </c>
      <c r="V13" s="58">
        <f>+'CUADRO 7A'!V48</f>
        <v>46700000</v>
      </c>
      <c r="W13" s="58">
        <f>+'CUADRO 7A'!W48</f>
        <v>46750000</v>
      </c>
      <c r="X13" s="58">
        <f>+'CUADRO 7A'!X48</f>
        <v>55332000</v>
      </c>
      <c r="Y13" s="58">
        <f>+'CUADRO 7A'!Y48</f>
        <v>62882817.693268999</v>
      </c>
      <c r="Z13" s="58">
        <f>+'CUADRO 7A'!Z48</f>
        <v>46887599.994442999</v>
      </c>
      <c r="AA13" s="58">
        <f>+'CUADRO 7A'!AA48</f>
        <v>73708000</v>
      </c>
      <c r="AB13" s="58">
        <f>+'CUADRO 7A'!AB48</f>
        <v>60250000</v>
      </c>
    </row>
    <row r="14" spans="1:28" x14ac:dyDescent="0.2">
      <c r="B14" s="61" t="s">
        <v>141</v>
      </c>
      <c r="C14" s="58">
        <f>+'CUADRO 7A'!C49</f>
        <v>0</v>
      </c>
      <c r="D14" s="58">
        <f>+'CUADRO 7A'!D49</f>
        <v>0</v>
      </c>
      <c r="E14" s="58">
        <f>+'CUADRO 7A'!E49</f>
        <v>0</v>
      </c>
      <c r="F14" s="58">
        <f>+'CUADRO 7A'!F49</f>
        <v>0</v>
      </c>
      <c r="G14" s="58">
        <f>+'CUADRO 7A'!G49</f>
        <v>0</v>
      </c>
      <c r="H14" s="58">
        <f>+'CUADRO 7A'!H49</f>
        <v>0</v>
      </c>
      <c r="I14" s="58">
        <f>+'CUADRO 7A'!I49</f>
        <v>0</v>
      </c>
      <c r="J14" s="58">
        <f>+'CUADRO 7A'!J49</f>
        <v>0</v>
      </c>
      <c r="K14" s="58">
        <f>+'CUADRO 7A'!K49</f>
        <v>0</v>
      </c>
      <c r="L14" s="58">
        <f>+'CUADRO 7A'!L49</f>
        <v>0</v>
      </c>
      <c r="M14" s="58">
        <f>+'CUADRO 7A'!M49</f>
        <v>0</v>
      </c>
      <c r="N14" s="58">
        <f>+'CUADRO 7A'!N49</f>
        <v>0</v>
      </c>
      <c r="O14" s="58">
        <f>+'CUADRO 7A'!O49</f>
        <v>0</v>
      </c>
      <c r="P14" s="58">
        <f>+'CUADRO 7A'!P49</f>
        <v>0</v>
      </c>
      <c r="Q14" s="58">
        <f>+'CUADRO 7A'!Q49</f>
        <v>0</v>
      </c>
      <c r="R14" s="58">
        <f>+'CUADRO 7A'!R49</f>
        <v>0</v>
      </c>
      <c r="S14" s="58">
        <f>+'CUADRO 7A'!S49</f>
        <v>0</v>
      </c>
      <c r="T14" s="58">
        <f>+'CUADRO 7A'!T49</f>
        <v>0</v>
      </c>
      <c r="U14" s="58">
        <f>+'CUADRO 7A'!U49</f>
        <v>0</v>
      </c>
      <c r="V14" s="58">
        <f>+'CUADRO 7A'!V49</f>
        <v>55274.991306999997</v>
      </c>
      <c r="W14" s="58">
        <f>+'CUADRO 7A'!W49</f>
        <v>94500.415569000004</v>
      </c>
      <c r="X14" s="58">
        <f>+'CUADRO 7A'!X49</f>
        <v>181760.37324799999</v>
      </c>
      <c r="Y14" s="58">
        <f>+'CUADRO 7A'!Y49</f>
        <v>194015.43591599999</v>
      </c>
      <c r="Z14" s="58">
        <f>+'CUADRO 7A'!Z49</f>
        <v>98574.683225000001</v>
      </c>
      <c r="AA14" s="58">
        <f>+'CUADRO 7A'!AA49</f>
        <v>77947.568755999993</v>
      </c>
      <c r="AB14" s="58">
        <f>+'CUADRO 7A'!AB49</f>
        <v>55394.526000999998</v>
      </c>
    </row>
    <row r="15" spans="1:28" x14ac:dyDescent="0.2">
      <c r="B15" s="61" t="s">
        <v>142</v>
      </c>
      <c r="C15" s="58">
        <f>+'CUADRO 7A'!C50</f>
        <v>165319</v>
      </c>
      <c r="D15" s="58">
        <f>+'CUADRO 7A'!D50</f>
        <v>22988</v>
      </c>
      <c r="E15" s="58">
        <f>+'CUADRO 7A'!E50</f>
        <v>80417.444313</v>
      </c>
      <c r="F15" s="58">
        <f>+'CUADRO 7A'!F50</f>
        <v>121158.03017500001</v>
      </c>
      <c r="G15" s="58">
        <f>+'CUADRO 7A'!G50</f>
        <v>139346.33125799999</v>
      </c>
      <c r="H15" s="58">
        <f>+'CUADRO 7A'!H50</f>
        <v>110205</v>
      </c>
      <c r="I15" s="58">
        <f>+'CUADRO 7A'!I50</f>
        <v>122114.78320999999</v>
      </c>
      <c r="J15" s="58">
        <f>+'CUADRO 7A'!J50</f>
        <v>36906</v>
      </c>
      <c r="K15" s="58">
        <f>+'CUADRO 7A'!K50</f>
        <v>34602.607043000004</v>
      </c>
      <c r="L15" s="58">
        <f>+'CUADRO 7A'!L50</f>
        <v>34703.252496000001</v>
      </c>
      <c r="M15" s="58">
        <f>+'CUADRO 7A'!M50</f>
        <v>24467.75</v>
      </c>
      <c r="N15" s="58">
        <f>+'CUADRO 7A'!N50</f>
        <v>105195.87448100001</v>
      </c>
      <c r="O15" s="58">
        <f>+'CUADRO 7A'!O50</f>
        <v>197849.13800000001</v>
      </c>
      <c r="P15" s="58">
        <f>+'CUADRO 7A'!P50</f>
        <v>172714.18703</v>
      </c>
      <c r="Q15" s="58">
        <f>+'CUADRO 7A'!Q50</f>
        <v>238669.90089600001</v>
      </c>
      <c r="R15" s="58">
        <f>+'CUADRO 7A'!R50</f>
        <v>190225.357682</v>
      </c>
      <c r="S15" s="58">
        <f>+'CUADRO 7A'!S50</f>
        <v>202189.791834</v>
      </c>
      <c r="T15" s="58">
        <f>+'CUADRO 7A'!T50</f>
        <v>201117.820542</v>
      </c>
      <c r="U15" s="58">
        <f>+'CUADRO 7A'!U50</f>
        <v>201117.820542</v>
      </c>
      <c r="V15" s="58">
        <f>+'CUADRO 7A'!V50</f>
        <v>234726.963499</v>
      </c>
      <c r="W15" s="58">
        <f>+'CUADRO 7A'!W50</f>
        <v>268222.43333099998</v>
      </c>
      <c r="X15" s="58">
        <f>+'CUADRO 7A'!X50</f>
        <v>186500.37815500001</v>
      </c>
      <c r="Y15" s="58">
        <f>+'CUADRO 7A'!Y50</f>
        <v>231378.64678499999</v>
      </c>
      <c r="Z15" s="58">
        <f>+'CUADRO 7A'!Z50</f>
        <v>254387.039158</v>
      </c>
      <c r="AA15" s="58">
        <f>+'CUADRO 7A'!AA50</f>
        <v>174528</v>
      </c>
      <c r="AB15" s="58">
        <f>+'CUADRO 7A'!AB50</f>
        <v>0</v>
      </c>
    </row>
    <row r="16" spans="1:28" x14ac:dyDescent="0.2">
      <c r="B16" s="61" t="s">
        <v>143</v>
      </c>
      <c r="C16" s="58">
        <f>+'CUADRO 7A'!C51</f>
        <v>0</v>
      </c>
      <c r="D16" s="58">
        <f>+'CUADRO 7A'!D51</f>
        <v>0</v>
      </c>
      <c r="E16" s="58">
        <f>+'CUADRO 7A'!E51</f>
        <v>0</v>
      </c>
      <c r="F16" s="58">
        <f>+'CUADRO 7A'!F51</f>
        <v>0</v>
      </c>
      <c r="G16" s="58">
        <f>+'CUADRO 7A'!G51</f>
        <v>0</v>
      </c>
      <c r="H16" s="58">
        <f>+'CUADRO 7A'!H51</f>
        <v>0</v>
      </c>
      <c r="I16" s="58">
        <f>+'CUADRO 7A'!I51</f>
        <v>0</v>
      </c>
      <c r="J16" s="58">
        <f>+'CUADRO 7A'!J51</f>
        <v>0</v>
      </c>
      <c r="K16" s="58">
        <f>+'CUADRO 7A'!K51</f>
        <v>0</v>
      </c>
      <c r="L16" s="58">
        <f>+'CUADRO 7A'!L51</f>
        <v>0</v>
      </c>
      <c r="M16" s="58">
        <f>+'CUADRO 7A'!M51</f>
        <v>0</v>
      </c>
      <c r="N16" s="58">
        <f>+'CUADRO 7A'!N51</f>
        <v>0</v>
      </c>
      <c r="O16" s="58">
        <f>+'CUADRO 7A'!O51</f>
        <v>0</v>
      </c>
      <c r="P16" s="58">
        <f>+'CUADRO 7A'!P51</f>
        <v>0</v>
      </c>
      <c r="Q16" s="58">
        <f>+'CUADRO 7A'!Q51</f>
        <v>0</v>
      </c>
      <c r="R16" s="58">
        <f>+'CUADRO 7A'!R51</f>
        <v>0</v>
      </c>
      <c r="S16" s="58">
        <f>+'CUADRO 7A'!S51</f>
        <v>0</v>
      </c>
      <c r="T16" s="58">
        <f>+'CUADRO 7A'!T51</f>
        <v>0</v>
      </c>
      <c r="U16" s="58">
        <f>+'CUADRO 7A'!U51</f>
        <v>0</v>
      </c>
      <c r="V16" s="58">
        <f>+'CUADRO 7A'!V51</f>
        <v>0</v>
      </c>
      <c r="W16" s="58">
        <f>+'CUADRO 7A'!W51</f>
        <v>1940864.2399579999</v>
      </c>
      <c r="X16" s="58">
        <f>+'CUADRO 7A'!X51</f>
        <v>13324193.770073</v>
      </c>
      <c r="Y16" s="58">
        <f>+'CUADRO 7A'!Y51</f>
        <v>772000</v>
      </c>
      <c r="Z16" s="58">
        <f>+'CUADRO 7A'!Z51</f>
        <v>648397.10292900004</v>
      </c>
      <c r="AA16" s="58">
        <f>+'CUADRO 7A'!AA51</f>
        <v>5892323</v>
      </c>
      <c r="AB16" s="58">
        <f>+'CUADRO 7A'!AB51</f>
        <v>8696107</v>
      </c>
    </row>
    <row r="17" spans="2:28" x14ac:dyDescent="0.2">
      <c r="B17" s="61" t="s">
        <v>144</v>
      </c>
      <c r="C17" s="58">
        <f>+'CUADRO 7A'!C52</f>
        <v>889491.56009299995</v>
      </c>
      <c r="D17" s="58">
        <f>+'CUADRO 7A'!D52</f>
        <v>128297</v>
      </c>
      <c r="E17" s="58">
        <f>+'CUADRO 7A'!E52</f>
        <v>785511.54000200005</v>
      </c>
      <c r="F17" s="58">
        <f>+'CUADRO 7A'!F52</f>
        <v>232268</v>
      </c>
      <c r="G17" s="58">
        <f>+'CUADRO 7A'!G52</f>
        <v>183068.925001</v>
      </c>
      <c r="H17" s="58">
        <f>+'CUADRO 7A'!H52</f>
        <v>146487</v>
      </c>
      <c r="I17" s="58">
        <f>+'CUADRO 7A'!I52</f>
        <v>453078.91500400001</v>
      </c>
      <c r="J17" s="58">
        <f>+'CUADRO 7A'!J52</f>
        <v>152152</v>
      </c>
      <c r="K17" s="58">
        <f>+'CUADRO 7A'!K52</f>
        <v>200157.55699300001</v>
      </c>
      <c r="L17" s="58">
        <f>+'CUADRO 7A'!L52</f>
        <v>162202</v>
      </c>
      <c r="M17" s="58">
        <f>+'CUADRO 7A'!M52</f>
        <v>443271.63759400003</v>
      </c>
      <c r="N17" s="58">
        <f>+'CUADRO 7A'!N52</f>
        <v>245457.04045599999</v>
      </c>
      <c r="O17" s="58">
        <f>+'CUADRO 7A'!O52</f>
        <v>301674.91830700001</v>
      </c>
      <c r="P17" s="58">
        <f>+'CUADRO 7A'!P52</f>
        <v>317488.885335</v>
      </c>
      <c r="Q17" s="58">
        <f>+'CUADRO 7A'!Q52</f>
        <v>520898.63455299998</v>
      </c>
      <c r="R17" s="58">
        <f>+'CUADRO 7A'!R52</f>
        <v>658988.68486200005</v>
      </c>
      <c r="S17" s="58">
        <f>+'CUADRO 7A'!S52</f>
        <v>704563.26</v>
      </c>
      <c r="T17" s="58">
        <f>+'CUADRO 7A'!T52</f>
        <v>531441.18816899997</v>
      </c>
      <c r="U17" s="58">
        <f>+'CUADRO 7A'!U52</f>
        <v>567546.74350300001</v>
      </c>
      <c r="V17" s="58">
        <f>+'CUADRO 7A'!V52</f>
        <v>1818661.346192</v>
      </c>
      <c r="W17" s="58">
        <f>+'CUADRO 7A'!W52</f>
        <v>511000</v>
      </c>
      <c r="X17" s="58">
        <f>+'CUADRO 7A'!X52</f>
        <v>1442000</v>
      </c>
      <c r="Y17" s="58">
        <f>+'CUADRO 7A'!Y52</f>
        <v>600000</v>
      </c>
      <c r="Z17" s="58">
        <f>+'CUADRO 7A'!Z52</f>
        <v>1998377.170868</v>
      </c>
      <c r="AA17" s="58">
        <f>+'CUADRO 7A'!AA52</f>
        <v>2000000</v>
      </c>
      <c r="AB17" s="58">
        <f>+'CUADRO 7A'!AB52</f>
        <v>0</v>
      </c>
    </row>
    <row r="18" spans="2:28" x14ac:dyDescent="0.2">
      <c r="B18" s="61" t="s">
        <v>145</v>
      </c>
      <c r="C18" s="58">
        <f>+'CUADRO 7A'!C53</f>
        <v>9833.8518619999995</v>
      </c>
      <c r="D18" s="58">
        <f>+'CUADRO 7A'!D53</f>
        <v>18045.601228260002</v>
      </c>
      <c r="E18" s="58">
        <f>+'CUADRO 7A'!E53</f>
        <v>5424.041005</v>
      </c>
      <c r="F18" s="58">
        <f>+'CUADRO 7A'!F53</f>
        <v>4257754.7724464182</v>
      </c>
      <c r="G18" s="58">
        <f>+'CUADRO 7A'!G53</f>
        <v>1698510.893555</v>
      </c>
      <c r="H18" s="58">
        <f>+'CUADRO 7A'!H53</f>
        <v>3433529.0408623829</v>
      </c>
      <c r="I18" s="58">
        <f>+'CUADRO 7A'!I53</f>
        <v>3550950.3547350001</v>
      </c>
      <c r="J18" s="58">
        <f>+'CUADRO 7A'!J53</f>
        <v>6747704.3349584416</v>
      </c>
      <c r="K18" s="58">
        <f>+'CUADRO 7A'!K53</f>
        <v>7537686.5293510081</v>
      </c>
      <c r="L18" s="58">
        <f>+'CUADRO 7A'!L53</f>
        <v>698943.24316419044</v>
      </c>
      <c r="M18" s="58">
        <f>+'CUADRO 7A'!M53</f>
        <v>13207641.576947594</v>
      </c>
      <c r="N18" s="58">
        <f>+'CUADRO 7A'!N53</f>
        <v>8144103.3833680153</v>
      </c>
      <c r="O18" s="58">
        <f>+'CUADRO 7A'!O53</f>
        <v>4892748.5547868982</v>
      </c>
      <c r="P18" s="58">
        <f>+'CUADRO 7A'!P53</f>
        <v>10033587.837407039</v>
      </c>
      <c r="Q18" s="58">
        <f>+'CUADRO 7A'!Q53</f>
        <v>723413.27199699997</v>
      </c>
      <c r="R18" s="58">
        <f>+'CUADRO 7A'!R53</f>
        <v>8122664.726675</v>
      </c>
      <c r="S18" s="58">
        <f>+'CUADRO 7A'!S53</f>
        <v>1867243.14599631</v>
      </c>
      <c r="T18" s="58">
        <f>+'CUADRO 7A'!T53</f>
        <v>8937532.1655924395</v>
      </c>
      <c r="U18" s="58">
        <f>+'CUADRO 7A'!U53</f>
        <v>7821134.769816</v>
      </c>
      <c r="V18" s="58">
        <f>+'CUADRO 7A'!V53</f>
        <v>2124836.435751</v>
      </c>
      <c r="W18" s="58">
        <f>+'CUADRO 7A'!W53</f>
        <v>816428.19403100002</v>
      </c>
      <c r="X18" s="58">
        <f>+'CUADRO 7A'!X53</f>
        <v>4366383.9139790004</v>
      </c>
      <c r="Y18" s="58">
        <f>+'CUADRO 7A'!Y53</f>
        <v>25211320.587413002</v>
      </c>
      <c r="Z18" s="58">
        <f>+'CUADRO 7A'!Z53</f>
        <v>1521842.9342809999</v>
      </c>
      <c r="AA18" s="58">
        <f>+'CUADRO 7A'!AA53</f>
        <v>793460.390334</v>
      </c>
      <c r="AB18" s="58">
        <f>+'CUADRO 7A'!AB53</f>
        <v>29280097.362505</v>
      </c>
    </row>
    <row r="19" spans="2:28" x14ac:dyDescent="0.2">
      <c r="B19" s="67" t="s">
        <v>336</v>
      </c>
      <c r="C19" s="53">
        <f>SUM(C8:C18)</f>
        <v>23551549.751224998</v>
      </c>
      <c r="D19" s="53">
        <f t="shared" ref="D19:AA19" si="0">SUM(D8:D18)</f>
        <v>28131782.966836259</v>
      </c>
      <c r="E19" s="53">
        <f t="shared" si="0"/>
        <v>29294765.363940999</v>
      </c>
      <c r="F19" s="53">
        <f t="shared" si="0"/>
        <v>31621394.488290414</v>
      </c>
      <c r="G19" s="53">
        <f t="shared" si="0"/>
        <v>33384868.661166001</v>
      </c>
      <c r="H19" s="53">
        <f t="shared" si="0"/>
        <v>41368711.798227385</v>
      </c>
      <c r="I19" s="53">
        <f t="shared" si="0"/>
        <v>47579240.591582008</v>
      </c>
      <c r="J19" s="53">
        <f t="shared" si="0"/>
        <v>49938612.036505438</v>
      </c>
      <c r="K19" s="53">
        <f t="shared" si="0"/>
        <v>45382110.47599601</v>
      </c>
      <c r="L19" s="53">
        <f t="shared" si="0"/>
        <v>48479341.017408185</v>
      </c>
      <c r="M19" s="53">
        <f t="shared" si="0"/>
        <v>55913339.206781588</v>
      </c>
      <c r="N19" s="53">
        <f t="shared" si="0"/>
        <v>54575357.922044016</v>
      </c>
      <c r="O19" s="53">
        <f t="shared" si="0"/>
        <v>53250206.220491894</v>
      </c>
      <c r="P19" s="53">
        <f t="shared" si="0"/>
        <v>60729989.469703734</v>
      </c>
      <c r="Q19" s="53">
        <f t="shared" si="0"/>
        <v>59724496.606916994</v>
      </c>
      <c r="R19" s="53">
        <f t="shared" si="0"/>
        <v>63812000.228824005</v>
      </c>
      <c r="S19" s="53">
        <f t="shared" si="0"/>
        <v>60187867.429876305</v>
      </c>
      <c r="T19" s="53">
        <f t="shared" si="0"/>
        <v>73747526.206556439</v>
      </c>
      <c r="U19" s="53">
        <f t="shared" si="0"/>
        <v>68313305.632416993</v>
      </c>
      <c r="V19" s="53">
        <f t="shared" si="0"/>
        <v>78576864.59354201</v>
      </c>
      <c r="W19" s="53">
        <f t="shared" si="0"/>
        <v>104147345.862679</v>
      </c>
      <c r="X19" s="53">
        <f t="shared" si="0"/>
        <v>134159345.82237098</v>
      </c>
      <c r="Y19" s="53">
        <f t="shared" si="0"/>
        <v>146834681.95029101</v>
      </c>
      <c r="Z19" s="53">
        <f t="shared" si="0"/>
        <v>108476134.19164501</v>
      </c>
      <c r="AA19" s="53">
        <f t="shared" si="0"/>
        <v>140891805.10445899</v>
      </c>
      <c r="AB19" s="53">
        <f t="shared" ref="AB19" si="1">SUM(AB8:AB18)</f>
        <v>155769579.84958801</v>
      </c>
    </row>
    <row r="20" spans="2:28" x14ac:dyDescent="0.2">
      <c r="B20" s="4" t="str">
        <f>+'CUADROS 1A'!B19</f>
        <v>Fuente: Ministerio de Hacienda y Crédito Público.  Ejecución de ingresos y gastos de las entidades del Presupuesto General de la Nación.</v>
      </c>
    </row>
    <row r="21" spans="2:28" x14ac:dyDescent="0.2">
      <c r="B21" s="46" t="s">
        <v>372</v>
      </c>
    </row>
  </sheetData>
  <mergeCells count="1"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693E8-BABA-487E-B812-AF6799E8B220}">
  <sheetPr>
    <pageSetUpPr fitToPage="1"/>
  </sheetPr>
  <dimension ref="A1:AA21"/>
  <sheetViews>
    <sheetView showGridLines="0" zoomScaleNormal="100" workbookViewId="0">
      <pane xSplit="2" ySplit="7" topLeftCell="R8" activePane="bottomRight" state="frozen"/>
      <selection pane="topRight" activeCell="C1" sqref="C1"/>
      <selection pane="bottomLeft" activeCell="A8" sqref="A8"/>
      <selection pane="bottomRight" activeCell="R15" sqref="R15"/>
    </sheetView>
  </sheetViews>
  <sheetFormatPr baseColWidth="10" defaultColWidth="11.42578125" defaultRowHeight="11.25" x14ac:dyDescent="0.2"/>
  <cols>
    <col min="1" max="1" width="2.5703125" style="4" customWidth="1"/>
    <col min="2" max="2" width="80.42578125" style="4" customWidth="1"/>
    <col min="3" max="22" width="9.85546875" style="4" bestFit="1" customWidth="1"/>
    <col min="23" max="27" width="10.7109375" style="4" bestFit="1" customWidth="1"/>
    <col min="28" max="16384" width="11.42578125" style="4"/>
  </cols>
  <sheetData>
    <row r="1" spans="1:27" s="46" customFormat="1" ht="12.75" x14ac:dyDescent="0.2">
      <c r="A1" s="68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7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7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7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7" ht="12.75" x14ac:dyDescent="0.2">
      <c r="B5" s="48" t="s">
        <v>354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6"/>
    </row>
    <row r="6" spans="1:27" ht="15.75" thickBot="1" x14ac:dyDescent="0.3">
      <c r="B6" s="62" t="s">
        <v>265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46"/>
    </row>
    <row r="7" spans="1:27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 t="s">
        <v>334</v>
      </c>
    </row>
    <row r="8" spans="1:27" x14ac:dyDescent="0.2">
      <c r="B8" s="61" t="s">
        <v>135</v>
      </c>
      <c r="C8" s="58">
        <f>+'CUADRO 7B'!C43</f>
        <v>747684.00891400001</v>
      </c>
      <c r="D8" s="58">
        <f>+'CUADRO 7B'!D43</f>
        <v>2885.0972499999998</v>
      </c>
      <c r="E8" s="58">
        <f>+'CUADRO 7B'!E43</f>
        <v>2727.2838080000001</v>
      </c>
      <c r="F8" s="58">
        <f>+'CUADRO 7B'!F43</f>
        <v>2045.4628560000001</v>
      </c>
      <c r="G8" s="58">
        <f>+'CUADRO 7B'!G43</f>
        <v>22945.723744999999</v>
      </c>
      <c r="H8" s="58">
        <f>+'CUADRO 7B'!H43</f>
        <v>13923.027628</v>
      </c>
      <c r="I8" s="58">
        <f>+'CUADRO 7B'!I43</f>
        <v>10409.378650000001</v>
      </c>
      <c r="J8" s="58">
        <f>+'CUADRO 7B'!J43</f>
        <v>1876611.6570369999</v>
      </c>
      <c r="K8" s="58">
        <f>+'CUADRO 7B'!K43</f>
        <v>1194622.987157</v>
      </c>
      <c r="L8" s="58">
        <f>+'CUADRO 7B'!L43</f>
        <v>956015.82368799997</v>
      </c>
      <c r="M8" s="58">
        <f>+'CUADRO 7B'!M43</f>
        <v>13913.511207</v>
      </c>
      <c r="N8" s="58">
        <f>+'CUADRO 7B'!N43</f>
        <v>8391.200561489999</v>
      </c>
      <c r="O8" s="58">
        <f>+'CUADRO 7B'!O43</f>
        <v>833861.61464389006</v>
      </c>
      <c r="P8" s="58">
        <f>+'CUADRO 7B'!P43</f>
        <v>37174.355565470003</v>
      </c>
      <c r="Q8" s="58">
        <f>+'CUADRO 7B'!Q43</f>
        <v>41177.465403589995</v>
      </c>
      <c r="R8" s="58">
        <f>+'CUADRO 7B'!R43</f>
        <v>18423.044207100003</v>
      </c>
      <c r="S8" s="58">
        <f>+'CUADRO 7B'!S43</f>
        <v>12452.856509559999</v>
      </c>
      <c r="T8" s="58">
        <f>+'CUADRO 7B'!T43</f>
        <v>13028.099925370001</v>
      </c>
      <c r="U8" s="58">
        <f>+'CUADRO 7B'!U43</f>
        <v>72847.766605019991</v>
      </c>
      <c r="V8" s="58">
        <f>+'CUADRO 7B'!V43</f>
        <v>353644.43976548</v>
      </c>
      <c r="W8" s="58">
        <f>+'CUADRO 7B'!W43</f>
        <v>53637.270646199999</v>
      </c>
      <c r="X8" s="58">
        <f>+'CUADRO 7B'!X43</f>
        <v>13632866.93443696</v>
      </c>
      <c r="Y8" s="58">
        <f>+'CUADRO 7B'!Y43</f>
        <v>168960.01242370001</v>
      </c>
      <c r="Z8" s="58">
        <f>+'CUADRO 7B'!Z43</f>
        <v>265.03468299999997</v>
      </c>
      <c r="AA8" s="58">
        <f>+'CUADRO 7B'!AA43</f>
        <v>11256.96447241</v>
      </c>
    </row>
    <row r="9" spans="1:27" x14ac:dyDescent="0.2">
      <c r="B9" s="61" t="s">
        <v>136</v>
      </c>
      <c r="C9" s="58">
        <f>+'CUADRO 7B'!C44</f>
        <v>1520386.9891909999</v>
      </c>
      <c r="D9" s="58">
        <f>+'CUADRO 7B'!D44</f>
        <v>2857560.6021890002</v>
      </c>
      <c r="E9" s="58">
        <f>+'CUADRO 7B'!E44</f>
        <v>2631917.5717509999</v>
      </c>
      <c r="F9" s="58">
        <f>+'CUADRO 7B'!F44</f>
        <v>2881231.6493159998</v>
      </c>
      <c r="G9" s="58">
        <f>+'CUADRO 7B'!G44</f>
        <v>2480717.821306</v>
      </c>
      <c r="H9" s="58">
        <f>+'CUADRO 7B'!H44</f>
        <v>552857.74163399998</v>
      </c>
      <c r="I9" s="58">
        <f>+'CUADRO 7B'!I44</f>
        <v>965990.27987800003</v>
      </c>
      <c r="J9" s="58">
        <f>+'CUADRO 7B'!J44</f>
        <v>1391832.9248939999</v>
      </c>
      <c r="K9" s="58">
        <f>+'CUADRO 7B'!K44</f>
        <v>1697782.2013739999</v>
      </c>
      <c r="L9" s="58">
        <f>+'CUADRO 7B'!L44</f>
        <v>238416.73111699999</v>
      </c>
      <c r="M9" s="58">
        <f>+'CUADRO 7B'!M44</f>
        <v>3824468.833298</v>
      </c>
      <c r="N9" s="58">
        <f>+'CUADRO 7B'!N44</f>
        <v>6123809.11474247</v>
      </c>
      <c r="O9" s="58">
        <f>+'CUADRO 7B'!O44</f>
        <v>6650392.1195695307</v>
      </c>
      <c r="P9" s="58">
        <f>+'CUADRO 7B'!P44</f>
        <v>13362961.099137999</v>
      </c>
      <c r="Q9" s="58">
        <f>+'CUADRO 7B'!Q44</f>
        <v>11129523.484235</v>
      </c>
      <c r="R9" s="58">
        <f>+'CUADRO 7B'!R44</f>
        <v>5737272.8972947905</v>
      </c>
      <c r="S9" s="58">
        <f>+'CUADRO 7B'!S44</f>
        <v>1538647.0529827899</v>
      </c>
      <c r="T9" s="58">
        <f>+'CUADRO 7B'!T44</f>
        <v>2456381.6168669504</v>
      </c>
      <c r="U9" s="58">
        <f>+'CUADRO 7B'!U44</f>
        <v>5557368.8279767502</v>
      </c>
      <c r="V9" s="58">
        <f>+'CUADRO 7B'!V44</f>
        <v>15400964.31914659</v>
      </c>
      <c r="W9" s="58">
        <f>+'CUADRO 7B'!W44</f>
        <v>15572561.194768699</v>
      </c>
      <c r="X9" s="58">
        <f>+'CUADRO 7B'!X44</f>
        <v>9059976.85412311</v>
      </c>
      <c r="Y9" s="58">
        <f>+'CUADRO 7B'!Y44</f>
        <v>11701927.60242328</v>
      </c>
      <c r="Z9" s="58">
        <f>+'CUADRO 7B'!Z44</f>
        <v>20303405.267379802</v>
      </c>
      <c r="AA9" s="58">
        <f>+'CUADRO 7B'!AA44</f>
        <v>25035257.474420998</v>
      </c>
    </row>
    <row r="10" spans="1:27" x14ac:dyDescent="0.2">
      <c r="B10" s="61" t="s">
        <v>137</v>
      </c>
      <c r="C10" s="58">
        <f>+'CUADRO 7B'!C45</f>
        <v>0</v>
      </c>
      <c r="D10" s="58">
        <f>+'CUADRO 7B'!D45</f>
        <v>0</v>
      </c>
      <c r="E10" s="58">
        <f>+'CUADRO 7B'!E45</f>
        <v>0</v>
      </c>
      <c r="F10" s="58">
        <f>+'CUADRO 7B'!F45</f>
        <v>0</v>
      </c>
      <c r="G10" s="58">
        <f>+'CUADRO 7B'!G45</f>
        <v>0</v>
      </c>
      <c r="H10" s="58">
        <f>+'CUADRO 7B'!H45</f>
        <v>0</v>
      </c>
      <c r="I10" s="58">
        <f>+'CUADRO 7B'!I45</f>
        <v>0</v>
      </c>
      <c r="J10" s="58">
        <f>+'CUADRO 7B'!J45</f>
        <v>0</v>
      </c>
      <c r="K10" s="58">
        <f>+'CUADRO 7B'!K45</f>
        <v>0</v>
      </c>
      <c r="L10" s="58">
        <f>+'CUADRO 7B'!L45</f>
        <v>0</v>
      </c>
      <c r="M10" s="58">
        <f>+'CUADRO 7B'!M45</f>
        <v>0</v>
      </c>
      <c r="N10" s="58">
        <f>+'CUADRO 7B'!N45</f>
        <v>0</v>
      </c>
      <c r="O10" s="58">
        <f>+'CUADRO 7B'!O45</f>
        <v>0</v>
      </c>
      <c r="P10" s="58">
        <f>+'CUADRO 7B'!P45</f>
        <v>0</v>
      </c>
      <c r="Q10" s="58">
        <f>+'CUADRO 7B'!Q45</f>
        <v>0</v>
      </c>
      <c r="R10" s="58">
        <f>+'CUADRO 7B'!R45</f>
        <v>0</v>
      </c>
      <c r="S10" s="58">
        <f>+'CUADRO 7B'!S45</f>
        <v>0</v>
      </c>
      <c r="T10" s="58">
        <f>+'CUADRO 7B'!T45</f>
        <v>0</v>
      </c>
      <c r="U10" s="58">
        <f>+'CUADRO 7B'!U45</f>
        <v>0</v>
      </c>
      <c r="V10" s="58">
        <f>+'CUADRO 7B'!V45</f>
        <v>0</v>
      </c>
      <c r="W10" s="58">
        <f>+'CUADRO 7B'!W45</f>
        <v>0</v>
      </c>
      <c r="X10" s="58">
        <f>+'CUADRO 7B'!X45</f>
        <v>0</v>
      </c>
      <c r="Y10" s="58">
        <f>+'CUADRO 7B'!Y45</f>
        <v>0</v>
      </c>
      <c r="Z10" s="58">
        <f>+'CUADRO 7B'!Z45</f>
        <v>0</v>
      </c>
      <c r="AA10" s="58">
        <f>+'CUADRO 7B'!AA45</f>
        <v>0</v>
      </c>
    </row>
    <row r="11" spans="1:27" x14ac:dyDescent="0.2">
      <c r="B11" s="61" t="s">
        <v>138</v>
      </c>
      <c r="C11" s="58">
        <f>+'CUADRO 7B'!C46</f>
        <v>603872.45688099996</v>
      </c>
      <c r="D11" s="58">
        <f>+'CUADRO 7B'!D46</f>
        <v>940115.34617999999</v>
      </c>
      <c r="E11" s="58">
        <f>+'CUADRO 7B'!E46</f>
        <v>992877.72034</v>
      </c>
      <c r="F11" s="58">
        <f>+'CUADRO 7B'!F46</f>
        <v>818126.78769400006</v>
      </c>
      <c r="G11" s="58">
        <f>+'CUADRO 7B'!G46</f>
        <v>214498.01476699999</v>
      </c>
      <c r="H11" s="58">
        <f>+'CUADRO 7B'!H46</f>
        <v>1750829.7435580001</v>
      </c>
      <c r="I11" s="58">
        <f>+'CUADRO 7B'!I46</f>
        <v>3050966.9881489999</v>
      </c>
      <c r="J11" s="58">
        <f>+'CUADRO 7B'!J46</f>
        <v>3821986.1875760001</v>
      </c>
      <c r="K11" s="58">
        <f>+'CUADRO 7B'!K46</f>
        <v>6686164.6112090005</v>
      </c>
      <c r="L11" s="58">
        <f>+'CUADRO 7B'!L46</f>
        <v>9295482.9757439997</v>
      </c>
      <c r="M11" s="58">
        <f>+'CUADRO 7B'!M46</f>
        <v>1571781.1130590001</v>
      </c>
      <c r="N11" s="58">
        <f>+'CUADRO 7B'!N46</f>
        <v>80862.92513345</v>
      </c>
      <c r="O11" s="58">
        <f>+'CUADRO 7B'!O46</f>
        <v>89655.53878244001</v>
      </c>
      <c r="P11" s="58">
        <f>+'CUADRO 7B'!P46</f>
        <v>283385.66345871997</v>
      </c>
      <c r="Q11" s="58">
        <f>+'CUADRO 7B'!Q46</f>
        <v>351168.01734071999</v>
      </c>
      <c r="R11" s="58">
        <f>+'CUADRO 7B'!R46</f>
        <v>297997.29913509998</v>
      </c>
      <c r="S11" s="58">
        <f>+'CUADRO 7B'!S46</f>
        <v>490356.45176028996</v>
      </c>
      <c r="T11" s="58">
        <f>+'CUADRO 7B'!T46</f>
        <v>439718.16646097996</v>
      </c>
      <c r="U11" s="58">
        <f>+'CUADRO 7B'!U46</f>
        <v>501258.12430433003</v>
      </c>
      <c r="V11" s="58">
        <f>+'CUADRO 7B'!V46</f>
        <v>385545.14507178002</v>
      </c>
      <c r="W11" s="58">
        <f>+'CUADRO 7B'!W46</f>
        <v>349803.88946368999</v>
      </c>
      <c r="X11" s="58">
        <f>+'CUADRO 7B'!X46</f>
        <v>265909.90350108</v>
      </c>
      <c r="Y11" s="58">
        <f>+'CUADRO 7B'!Y46</f>
        <v>438512.31820288999</v>
      </c>
      <c r="Z11" s="58">
        <f>+'CUADRO 7B'!Z46</f>
        <v>980707.73682244995</v>
      </c>
      <c r="AA11" s="58">
        <f>+'CUADRO 7B'!AA46</f>
        <v>843840.12303618004</v>
      </c>
    </row>
    <row r="12" spans="1:27" x14ac:dyDescent="0.2">
      <c r="B12" s="61" t="s">
        <v>139</v>
      </c>
      <c r="C12" s="58">
        <f>+'CUADRO 7B'!C47</f>
        <v>5749280.4088350004</v>
      </c>
      <c r="D12" s="58">
        <f>+'CUADRO 7B'!D47</f>
        <v>11592334.366309</v>
      </c>
      <c r="E12" s="58">
        <f>+'CUADRO 7B'!E47</f>
        <v>5902759.5469970005</v>
      </c>
      <c r="F12" s="58">
        <f>+'CUADRO 7B'!F47</f>
        <v>12970196.813583</v>
      </c>
      <c r="G12" s="58">
        <f>+'CUADRO 7B'!G47</f>
        <v>7118407.0822000001</v>
      </c>
      <c r="H12" s="58">
        <f>+'CUADRO 7B'!H47</f>
        <v>7149048.6443149997</v>
      </c>
      <c r="I12" s="58">
        <f>+'CUADRO 7B'!I47</f>
        <v>10096185.099035</v>
      </c>
      <c r="J12" s="58">
        <f>+'CUADRO 7B'!J47</f>
        <v>2504859.949848</v>
      </c>
      <c r="K12" s="58">
        <f>+'CUADRO 7B'!K47</f>
        <v>5944441.6284360001</v>
      </c>
      <c r="L12" s="58">
        <f>+'CUADRO 7B'!L47</f>
        <v>11840441.467498001</v>
      </c>
      <c r="M12" s="58">
        <f>+'CUADRO 7B'!M47</f>
        <v>6432494.9170070002</v>
      </c>
      <c r="N12" s="58">
        <f>+'CUADRO 7B'!N47</f>
        <v>5507370.7959589092</v>
      </c>
      <c r="O12" s="58">
        <f>+'CUADRO 7B'!O47</f>
        <v>3340521.4033738701</v>
      </c>
      <c r="P12" s="58">
        <f>+'CUADRO 7B'!P47</f>
        <v>8456667.0931001008</v>
      </c>
      <c r="Q12" s="58">
        <f>+'CUADRO 7B'!Q47</f>
        <v>11152806.186008111</v>
      </c>
      <c r="R12" s="58">
        <f>+'CUADRO 7B'!R47</f>
        <v>18651597.70908691</v>
      </c>
      <c r="S12" s="58">
        <f>+'CUADRO 7B'!S47</f>
        <v>14432557.11704492</v>
      </c>
      <c r="T12" s="58">
        <f>+'CUADRO 7B'!T47</f>
        <v>15100480.572373081</v>
      </c>
      <c r="U12" s="58">
        <f>+'CUADRO 7B'!U47</f>
        <v>12412274.661022799</v>
      </c>
      <c r="V12" s="58">
        <f>+'CUADRO 7B'!V47</f>
        <v>12279525.50847497</v>
      </c>
      <c r="W12" s="58">
        <f>+'CUADRO 7B'!W47</f>
        <v>48412382.732293949</v>
      </c>
      <c r="X12" s="58">
        <f>+'CUADRO 7B'!X47</f>
        <v>32626767.148689091</v>
      </c>
      <c r="Y12" s="58">
        <f>+'CUADRO 7B'!Y47</f>
        <v>20735559.685456835</v>
      </c>
      <c r="Z12" s="58">
        <f>+'CUADRO 7B'!Z47</f>
        <v>27170050.726171602</v>
      </c>
      <c r="AA12" s="58">
        <f>+'CUADRO 7B'!AA47</f>
        <v>27079186.152123801</v>
      </c>
    </row>
    <row r="13" spans="1:27" x14ac:dyDescent="0.2">
      <c r="B13" s="61" t="s">
        <v>140</v>
      </c>
      <c r="C13" s="58">
        <f>+'CUADRO 7B'!C48</f>
        <v>12096190.341794999</v>
      </c>
      <c r="D13" s="58">
        <f>+'CUADRO 7B'!D48</f>
        <v>14006477.032077</v>
      </c>
      <c r="E13" s="58">
        <f>+'CUADRO 7B'!E48</f>
        <v>13450183.277705999</v>
      </c>
      <c r="F13" s="58">
        <f>+'CUADRO 7B'!F48</f>
        <v>13981082.723808</v>
      </c>
      <c r="G13" s="58">
        <f>+'CUADRO 7B'!G48</f>
        <v>16808778.399004001</v>
      </c>
      <c r="H13" s="58">
        <f>+'CUADRO 7B'!H48</f>
        <v>28698103.880412001</v>
      </c>
      <c r="I13" s="58">
        <f>+'CUADRO 7B'!I48</f>
        <v>22972490.401781999</v>
      </c>
      <c r="J13" s="58">
        <f>+'CUADRO 7B'!J48</f>
        <v>19145575.810376</v>
      </c>
      <c r="K13" s="58">
        <f>+'CUADRO 7B'!K48</f>
        <v>23669465.997630998</v>
      </c>
      <c r="L13" s="58">
        <f>+'CUADRO 7B'!L48</f>
        <v>25844448.226551998</v>
      </c>
      <c r="M13" s="58">
        <f>+'CUADRO 7B'!M48</f>
        <v>27639788.850513</v>
      </c>
      <c r="N13" s="58">
        <f>+'CUADRO 7B'!N48</f>
        <v>29422608.73543784</v>
      </c>
      <c r="O13" s="58">
        <f>+'CUADRO 7B'!O48</f>
        <v>25489760.818737302</v>
      </c>
      <c r="P13" s="58">
        <f>+'CUADRO 7B'!P48</f>
        <v>30399504.8787998</v>
      </c>
      <c r="Q13" s="58">
        <f>+'CUADRO 7B'!Q48</f>
        <v>30084017.919949103</v>
      </c>
      <c r="R13" s="58">
        <f>+'CUADRO 7B'!R48</f>
        <v>30382225.108940102</v>
      </c>
      <c r="S13" s="58">
        <f>+'CUADRO 7B'!S48</f>
        <v>36612738.625169501</v>
      </c>
      <c r="T13" s="58">
        <f>+'CUADRO 7B'!T48</f>
        <v>37324437.476339497</v>
      </c>
      <c r="U13" s="58">
        <f>+'CUADRO 7B'!U48</f>
        <v>38974967.323036902</v>
      </c>
      <c r="V13" s="58">
        <f>+'CUADRO 7B'!V48</f>
        <v>25611961.719291698</v>
      </c>
      <c r="W13" s="58">
        <f>+'CUADRO 7B'!W48</f>
        <v>40581106.708067104</v>
      </c>
      <c r="X13" s="58">
        <f>+'CUADRO 7B'!X48</f>
        <v>38981798.012379706</v>
      </c>
      <c r="Y13" s="58">
        <f>+'CUADRO 7B'!Y48</f>
        <v>36499561.76437401</v>
      </c>
      <c r="Z13" s="58">
        <f>+'CUADRO 7B'!Z48</f>
        <v>38460718.379816599</v>
      </c>
      <c r="AA13" s="58">
        <f>+'CUADRO 7B'!AA48</f>
        <v>47717365.9546891</v>
      </c>
    </row>
    <row r="14" spans="1:27" x14ac:dyDescent="0.2">
      <c r="B14" s="61" t="s">
        <v>141</v>
      </c>
      <c r="C14" s="58">
        <f>+'CUADRO 7B'!C49</f>
        <v>0</v>
      </c>
      <c r="D14" s="58">
        <f>+'CUADRO 7B'!D49</f>
        <v>0</v>
      </c>
      <c r="E14" s="58">
        <f>+'CUADRO 7B'!E49</f>
        <v>0</v>
      </c>
      <c r="F14" s="58">
        <f>+'CUADRO 7B'!F49</f>
        <v>0</v>
      </c>
      <c r="G14" s="58">
        <f>+'CUADRO 7B'!G49</f>
        <v>0</v>
      </c>
      <c r="H14" s="58">
        <f>+'CUADRO 7B'!H49</f>
        <v>0</v>
      </c>
      <c r="I14" s="58">
        <f>+'CUADRO 7B'!I49</f>
        <v>0</v>
      </c>
      <c r="J14" s="58">
        <f>+'CUADRO 7B'!J49</f>
        <v>0</v>
      </c>
      <c r="K14" s="58">
        <f>+'CUADRO 7B'!K49</f>
        <v>0</v>
      </c>
      <c r="L14" s="58">
        <f>+'CUADRO 7B'!L49</f>
        <v>0</v>
      </c>
      <c r="M14" s="58">
        <f>+'CUADRO 7B'!M49</f>
        <v>0</v>
      </c>
      <c r="N14" s="58">
        <f>+'CUADRO 7B'!N49</f>
        <v>0</v>
      </c>
      <c r="O14" s="58">
        <f>+'CUADRO 7B'!O49</f>
        <v>0</v>
      </c>
      <c r="P14" s="58">
        <f>+'CUADRO 7B'!P49</f>
        <v>0</v>
      </c>
      <c r="Q14" s="58">
        <f>+'CUADRO 7B'!Q49</f>
        <v>0</v>
      </c>
      <c r="R14" s="58">
        <f>+'CUADRO 7B'!R49</f>
        <v>0</v>
      </c>
      <c r="S14" s="58">
        <f>+'CUADRO 7B'!S49</f>
        <v>0</v>
      </c>
      <c r="T14" s="58">
        <f>+'CUADRO 7B'!T49</f>
        <v>0</v>
      </c>
      <c r="U14" s="58">
        <f>+'CUADRO 7B'!U49</f>
        <v>0</v>
      </c>
      <c r="V14" s="58">
        <f>+'CUADRO 7B'!V49</f>
        <v>197902.26675000001</v>
      </c>
      <c r="W14" s="58">
        <f>+'CUADRO 7B'!W49</f>
        <v>137543.63004531999</v>
      </c>
      <c r="X14" s="58">
        <f>+'CUADRO 7B'!X49</f>
        <v>111010.79742372999</v>
      </c>
      <c r="Y14" s="58">
        <f>+'CUADRO 7B'!Y49</f>
        <v>136599.15530176001</v>
      </c>
      <c r="Z14" s="58">
        <f>+'CUADRO 7B'!Z49</f>
        <v>42145.556343769997</v>
      </c>
      <c r="AA14" s="58">
        <f>+'CUADRO 7B'!AA49</f>
        <v>115086.66280242999</v>
      </c>
    </row>
    <row r="15" spans="1:27" x14ac:dyDescent="0.2">
      <c r="B15" s="61" t="s">
        <v>142</v>
      </c>
      <c r="C15" s="58">
        <f>+'CUADRO 7B'!C50</f>
        <v>35816.68462</v>
      </c>
      <c r="D15" s="58">
        <f>+'CUADRO 7B'!D50</f>
        <v>134770.200232</v>
      </c>
      <c r="E15" s="58">
        <f>+'CUADRO 7B'!E50</f>
        <v>115173.015524</v>
      </c>
      <c r="F15" s="58">
        <f>+'CUADRO 7B'!F50</f>
        <v>146129.66701800001</v>
      </c>
      <c r="G15" s="58">
        <f>+'CUADRO 7B'!G50</f>
        <v>345737.57278300001</v>
      </c>
      <c r="H15" s="58">
        <f>+'CUADRO 7B'!H50</f>
        <v>52127.905479000001</v>
      </c>
      <c r="I15" s="58">
        <f>+'CUADRO 7B'!I50</f>
        <v>104420.852889</v>
      </c>
      <c r="J15" s="58">
        <f>+'CUADRO 7B'!J50</f>
        <v>86617.869969000007</v>
      </c>
      <c r="K15" s="58">
        <f>+'CUADRO 7B'!K50</f>
        <v>57176.355251000001</v>
      </c>
      <c r="L15" s="58">
        <f>+'CUADRO 7B'!L50</f>
        <v>80305.907982999997</v>
      </c>
      <c r="M15" s="58">
        <f>+'CUADRO 7B'!M50</f>
        <v>40854.122800999998</v>
      </c>
      <c r="N15" s="58">
        <f>+'CUADRO 7B'!N50</f>
        <v>16481.054409370001</v>
      </c>
      <c r="O15" s="58">
        <f>+'CUADRO 7B'!O50</f>
        <v>39467.006034010003</v>
      </c>
      <c r="P15" s="58">
        <f>+'CUADRO 7B'!P50</f>
        <v>149687.36767712</v>
      </c>
      <c r="Q15" s="58">
        <f>+'CUADRO 7B'!Q50</f>
        <v>145703.09274995001</v>
      </c>
      <c r="R15" s="58">
        <f>+'CUADRO 7B'!R50</f>
        <v>135206.32267644999</v>
      </c>
      <c r="S15" s="58">
        <f>+'CUADRO 7B'!S50</f>
        <v>413289.09895966999</v>
      </c>
      <c r="T15" s="58">
        <f>+'CUADRO 7B'!T50</f>
        <v>303957.38253897999</v>
      </c>
      <c r="U15" s="58">
        <f>+'CUADRO 7B'!U50</f>
        <v>568883.34282230004</v>
      </c>
      <c r="V15" s="58">
        <f>+'CUADRO 7B'!V50</f>
        <v>395782.23729721003</v>
      </c>
      <c r="W15" s="58">
        <f>+'CUADRO 7B'!W50</f>
        <v>279419.3815508</v>
      </c>
      <c r="X15" s="58">
        <f>+'CUADRO 7B'!X50</f>
        <v>256455.00461231</v>
      </c>
      <c r="Y15" s="58">
        <f>+'CUADRO 7B'!Y50</f>
        <v>2107859.4755917699</v>
      </c>
      <c r="Z15" s="58">
        <f>+'CUADRO 7B'!Z50</f>
        <v>2676355.4385139197</v>
      </c>
      <c r="AA15" s="58">
        <f>+'CUADRO 7B'!AA50</f>
        <v>944363.37358191004</v>
      </c>
    </row>
    <row r="16" spans="1:27" x14ac:dyDescent="0.2">
      <c r="B16" s="61" t="s">
        <v>143</v>
      </c>
      <c r="C16" s="58">
        <f>+'CUADRO 7B'!C51</f>
        <v>0</v>
      </c>
      <c r="D16" s="58">
        <f>+'CUADRO 7B'!D51</f>
        <v>0</v>
      </c>
      <c r="E16" s="58">
        <f>+'CUADRO 7B'!E51</f>
        <v>0</v>
      </c>
      <c r="F16" s="58">
        <f>+'CUADRO 7B'!F51</f>
        <v>0</v>
      </c>
      <c r="G16" s="58">
        <f>+'CUADRO 7B'!G51</f>
        <v>0</v>
      </c>
      <c r="H16" s="58">
        <f>+'CUADRO 7B'!H51</f>
        <v>0</v>
      </c>
      <c r="I16" s="58">
        <f>+'CUADRO 7B'!I51</f>
        <v>0</v>
      </c>
      <c r="J16" s="58">
        <f>+'CUADRO 7B'!J51</f>
        <v>0</v>
      </c>
      <c r="K16" s="58">
        <f>+'CUADRO 7B'!K51</f>
        <v>0</v>
      </c>
      <c r="L16" s="58">
        <f>+'CUADRO 7B'!L51</f>
        <v>0</v>
      </c>
      <c r="M16" s="58">
        <f>+'CUADRO 7B'!M51</f>
        <v>0</v>
      </c>
      <c r="N16" s="58">
        <f>+'CUADRO 7B'!N51</f>
        <v>0</v>
      </c>
      <c r="O16" s="58">
        <f>+'CUADRO 7B'!O51</f>
        <v>0</v>
      </c>
      <c r="P16" s="58">
        <f>+'CUADRO 7B'!P51</f>
        <v>0</v>
      </c>
      <c r="Q16" s="58">
        <f>+'CUADRO 7B'!Q51</f>
        <v>0</v>
      </c>
      <c r="R16" s="58">
        <f>+'CUADRO 7B'!R51</f>
        <v>0</v>
      </c>
      <c r="S16" s="58">
        <f>+'CUADRO 7B'!S51</f>
        <v>0</v>
      </c>
      <c r="T16" s="58">
        <f>+'CUADRO 7B'!T51</f>
        <v>0</v>
      </c>
      <c r="U16" s="58">
        <f>+'CUADRO 7B'!U51</f>
        <v>0</v>
      </c>
      <c r="V16" s="58">
        <f>+'CUADRO 7B'!V51</f>
        <v>0</v>
      </c>
      <c r="W16" s="58">
        <f>+'CUADRO 7B'!W51</f>
        <v>0</v>
      </c>
      <c r="X16" s="58">
        <f>+'CUADRO 7B'!X51</f>
        <v>0</v>
      </c>
      <c r="Y16" s="58">
        <f>+'CUADRO 7B'!Y51</f>
        <v>0</v>
      </c>
      <c r="Z16" s="58">
        <f>+'CUADRO 7B'!Z51</f>
        <v>0</v>
      </c>
      <c r="AA16" s="58">
        <f>+'CUADRO 7B'!AA51</f>
        <v>0</v>
      </c>
    </row>
    <row r="17" spans="2:27" x14ac:dyDescent="0.2">
      <c r="B17" s="61" t="s">
        <v>144</v>
      </c>
      <c r="C17" s="58">
        <f>+'CUADRO 7B'!C52</f>
        <v>163261.18471100001</v>
      </c>
      <c r="D17" s="58">
        <f>+'CUADRO 7B'!D52</f>
        <v>258601.64585900001</v>
      </c>
      <c r="E17" s="58">
        <f>+'CUADRO 7B'!E52</f>
        <v>346503.78043300001</v>
      </c>
      <c r="F17" s="58">
        <f>+'CUADRO 7B'!F52</f>
        <v>341982.13693500002</v>
      </c>
      <c r="G17" s="58">
        <f>+'CUADRO 7B'!G52</f>
        <v>385036.82313600002</v>
      </c>
      <c r="H17" s="58">
        <f>+'CUADRO 7B'!H52</f>
        <v>1080024.9272050001</v>
      </c>
      <c r="I17" s="58">
        <f>+'CUADRO 7B'!I52</f>
        <v>240905.94342299999</v>
      </c>
      <c r="J17" s="58">
        <f>+'CUADRO 7B'!J52</f>
        <v>228262.09036599999</v>
      </c>
      <c r="K17" s="58">
        <f>+'CUADRO 7B'!K52</f>
        <v>440459.30183900002</v>
      </c>
      <c r="L17" s="58">
        <f>+'CUADRO 7B'!L52</f>
        <v>321629.42308699997</v>
      </c>
      <c r="M17" s="58">
        <f>+'CUADRO 7B'!M52</f>
        <v>485623.58143700002</v>
      </c>
      <c r="N17" s="58">
        <f>+'CUADRO 7B'!N52</f>
        <v>562825.57123289001</v>
      </c>
      <c r="O17" s="58">
        <f>+'CUADRO 7B'!O52</f>
        <v>1085181.9075251101</v>
      </c>
      <c r="P17" s="58">
        <f>+'CUADRO 7B'!P52</f>
        <v>804761.1633598</v>
      </c>
      <c r="Q17" s="58">
        <f>+'CUADRO 7B'!Q52</f>
        <v>431856.81705994002</v>
      </c>
      <c r="R17" s="58">
        <f>+'CUADRO 7B'!R52</f>
        <v>466197.13514328998</v>
      </c>
      <c r="S17" s="58">
        <f>+'CUADRO 7B'!S52</f>
        <v>887195.46570417006</v>
      </c>
      <c r="T17" s="58">
        <f>+'CUADRO 7B'!T52</f>
        <v>564964.47135681997</v>
      </c>
      <c r="U17" s="58">
        <f>+'CUADRO 7B'!U52</f>
        <v>622791.57448134001</v>
      </c>
      <c r="V17" s="58">
        <f>+'CUADRO 7B'!V52</f>
        <v>822065.20161133993</v>
      </c>
      <c r="W17" s="58">
        <f>+'CUADRO 7B'!W52</f>
        <v>951929.28394468001</v>
      </c>
      <c r="X17" s="58">
        <f>+'CUADRO 7B'!X52</f>
        <v>846074.44077970996</v>
      </c>
      <c r="Y17" s="58">
        <f>+'CUADRO 7B'!Y52</f>
        <v>1718998.8812581799</v>
      </c>
      <c r="Z17" s="58">
        <f>+'CUADRO 7B'!Z52</f>
        <v>1115001.7985188798</v>
      </c>
      <c r="AA17" s="58">
        <f>+'CUADRO 7B'!AA52</f>
        <v>928478.71270856005</v>
      </c>
    </row>
    <row r="18" spans="2:27" x14ac:dyDescent="0.2">
      <c r="B18" s="61" t="s">
        <v>145</v>
      </c>
      <c r="C18" s="58">
        <f>+'CUADRO 7B'!C53</f>
        <v>6359.4658989999998</v>
      </c>
      <c r="D18" s="58">
        <f>+'CUADRO 7B'!D53</f>
        <v>509245.97586800001</v>
      </c>
      <c r="E18" s="58">
        <f>+'CUADRO 7B'!E53</f>
        <v>1376.663174</v>
      </c>
      <c r="F18" s="58">
        <f>+'CUADRO 7B'!F53</f>
        <v>4707.1990569999998</v>
      </c>
      <c r="G18" s="58">
        <f>+'CUADRO 7B'!G53</f>
        <v>16900.919846000001</v>
      </c>
      <c r="H18" s="58">
        <f>+'CUADRO 7B'!H53</f>
        <v>125796.658134</v>
      </c>
      <c r="I18" s="58">
        <f>+'CUADRO 7B'!I53</f>
        <v>12133.445419</v>
      </c>
      <c r="J18" s="58">
        <f>+'CUADRO 7B'!J53</f>
        <v>27913.867515000002</v>
      </c>
      <c r="K18" s="58">
        <f>+'CUADRO 7B'!K53</f>
        <v>2648073.9000240001</v>
      </c>
      <c r="L18" s="58">
        <f>+'CUADRO 7B'!L53</f>
        <v>1375498.2883059999</v>
      </c>
      <c r="M18" s="58">
        <f>+'CUADRO 7B'!M53</f>
        <v>416165.80911999999</v>
      </c>
      <c r="N18" s="58">
        <f>+'CUADRO 7B'!N53</f>
        <v>52303.325412320002</v>
      </c>
      <c r="O18" s="58">
        <f>+'CUADRO 7B'!O53</f>
        <v>372158.78874423</v>
      </c>
      <c r="P18" s="58">
        <f>+'CUADRO 7B'!P53</f>
        <v>59977.13074642</v>
      </c>
      <c r="Q18" s="58">
        <f>+'CUADRO 7B'!Q53</f>
        <v>164343.80500003998</v>
      </c>
      <c r="R18" s="58">
        <f>+'CUADRO 7B'!R53</f>
        <v>78241.129403540006</v>
      </c>
      <c r="S18" s="58">
        <f>+'CUADRO 7B'!S53</f>
        <v>119680.49847386</v>
      </c>
      <c r="T18" s="58">
        <f>+'CUADRO 7B'!T53</f>
        <v>179861.93529036999</v>
      </c>
      <c r="U18" s="58">
        <f>+'CUADRO 7B'!U53</f>
        <v>357216.30331475002</v>
      </c>
      <c r="V18" s="58">
        <f>+'CUADRO 7B'!V53</f>
        <v>0</v>
      </c>
      <c r="W18" s="58">
        <f>+'CUADRO 7B'!W53</f>
        <v>0</v>
      </c>
      <c r="X18" s="58">
        <f>+'CUADRO 7B'!X53</f>
        <v>0</v>
      </c>
      <c r="Y18" s="58">
        <f>+'CUADRO 7B'!Y53</f>
        <v>0</v>
      </c>
      <c r="Z18" s="58">
        <f>+'CUADRO 7B'!Z53</f>
        <v>0</v>
      </c>
      <c r="AA18" s="58">
        <f>+'CUADRO 7B'!AA53</f>
        <v>92642.797999999995</v>
      </c>
    </row>
    <row r="19" spans="2:27" x14ac:dyDescent="0.2">
      <c r="B19" s="67" t="s">
        <v>336</v>
      </c>
      <c r="C19" s="89">
        <f>SUM(C8:C18)</f>
        <v>20922851.540846001</v>
      </c>
      <c r="D19" s="89">
        <f t="shared" ref="D19:AA19" si="0">SUM(D8:D18)</f>
        <v>30301990.265963998</v>
      </c>
      <c r="E19" s="89">
        <f t="shared" si="0"/>
        <v>23443518.859732997</v>
      </c>
      <c r="F19" s="89">
        <f t="shared" si="0"/>
        <v>31145502.440267</v>
      </c>
      <c r="G19" s="89">
        <f t="shared" si="0"/>
        <v>27393022.356787004</v>
      </c>
      <c r="H19" s="89">
        <f t="shared" si="0"/>
        <v>39422712.528365001</v>
      </c>
      <c r="I19" s="89">
        <f t="shared" si="0"/>
        <v>37453502.389225006</v>
      </c>
      <c r="J19" s="89">
        <f t="shared" si="0"/>
        <v>29083660.357580997</v>
      </c>
      <c r="K19" s="89">
        <f t="shared" si="0"/>
        <v>42338186.982920997</v>
      </c>
      <c r="L19" s="89">
        <f t="shared" si="0"/>
        <v>49952238.843975</v>
      </c>
      <c r="M19" s="89">
        <f t="shared" si="0"/>
        <v>40425090.738441996</v>
      </c>
      <c r="N19" s="89">
        <f t="shared" si="0"/>
        <v>41774652.722888738</v>
      </c>
      <c r="O19" s="89">
        <f t="shared" si="0"/>
        <v>37900999.197410382</v>
      </c>
      <c r="P19" s="89">
        <f t="shared" si="0"/>
        <v>53554118.751845427</v>
      </c>
      <c r="Q19" s="89">
        <f t="shared" si="0"/>
        <v>53500596.787746452</v>
      </c>
      <c r="R19" s="89">
        <f t="shared" si="0"/>
        <v>55767160.645887278</v>
      </c>
      <c r="S19" s="89">
        <f t="shared" si="0"/>
        <v>54506917.166604765</v>
      </c>
      <c r="T19" s="89">
        <f t="shared" si="0"/>
        <v>56382829.721152045</v>
      </c>
      <c r="U19" s="89">
        <f t="shared" si="0"/>
        <v>59067607.923564188</v>
      </c>
      <c r="V19" s="89">
        <f t="shared" si="0"/>
        <v>55447390.837409072</v>
      </c>
      <c r="W19" s="89">
        <f t="shared" si="0"/>
        <v>106338384.09078045</v>
      </c>
      <c r="X19" s="89">
        <f t="shared" si="0"/>
        <v>95780859.095945716</v>
      </c>
      <c r="Y19" s="89">
        <f t="shared" si="0"/>
        <v>73507978.895032421</v>
      </c>
      <c r="Z19" s="89">
        <f t="shared" si="0"/>
        <v>90748649.938250005</v>
      </c>
      <c r="AA19" s="89">
        <f t="shared" si="0"/>
        <v>102767478.21583539</v>
      </c>
    </row>
    <row r="20" spans="2:27" x14ac:dyDescent="0.2">
      <c r="B20" s="4" t="str">
        <f>+'CUADRO 1B'!B19</f>
        <v>Fuente: Ministerio de Hacienda y Crédito Público.  Ejecución de ingresos y gastos de las entidades del Presupuesto General de la Nación.</v>
      </c>
    </row>
    <row r="21" spans="2:27" x14ac:dyDescent="0.2">
      <c r="B21" s="4" t="s">
        <v>374</v>
      </c>
    </row>
  </sheetData>
  <mergeCells count="1">
    <mergeCell ref="B1:Z1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7AFB7-E82A-4CD1-8851-16DCA79A3611}">
  <sheetPr>
    <pageSetUpPr fitToPage="1"/>
  </sheetPr>
  <dimension ref="A1:AB79"/>
  <sheetViews>
    <sheetView showGridLines="0" zoomScaleNormal="100" workbookViewId="0">
      <pane xSplit="2" ySplit="7" topLeftCell="R8" activePane="bottomRight" state="frozen"/>
      <selection pane="topRight" activeCell="C1" sqref="C1"/>
      <selection pane="bottomLeft" activeCell="A5" sqref="A5"/>
      <selection pane="bottomRight" activeCell="R58" sqref="R58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15" width="9" style="4" bestFit="1" customWidth="1"/>
    <col min="16" max="27" width="9.85546875" style="4" bestFit="1" customWidth="1"/>
    <col min="28" max="16384" width="11.42578125" style="4"/>
  </cols>
  <sheetData>
    <row r="1" spans="1:28" s="46" customFormat="1" ht="12.75" x14ac:dyDescent="0.2">
      <c r="A1" s="68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8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8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8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8" s="46" customFormat="1" ht="12.75" x14ac:dyDescent="0.2">
      <c r="A5" s="68"/>
      <c r="B5" s="48" t="s">
        <v>366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</row>
    <row r="6" spans="1:28" s="46" customFormat="1" ht="12" thickBot="1" x14ac:dyDescent="0.25">
      <c r="A6" s="68"/>
      <c r="B6" s="114" t="s">
        <v>265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</row>
    <row r="7" spans="1:28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>
        <v>2024</v>
      </c>
      <c r="AB7" s="64" t="s">
        <v>373</v>
      </c>
    </row>
    <row r="8" spans="1:28" ht="11.25" customHeight="1" x14ac:dyDescent="0.2">
      <c r="B8" s="61" t="s">
        <v>274</v>
      </c>
      <c r="C8" s="58">
        <f>+'CUADRO 7A'!C58</f>
        <v>129595.395506</v>
      </c>
      <c r="D8" s="58">
        <f>+'CUADRO 7A'!D58</f>
        <v>134206.756459</v>
      </c>
      <c r="E8" s="58">
        <f>+'CUADRO 7A'!E58</f>
        <v>143630.22218800001</v>
      </c>
      <c r="F8" s="58">
        <f>+'CUADRO 7A'!F58</f>
        <v>145236.01827500001</v>
      </c>
      <c r="G8" s="58">
        <f>+'CUADRO 7A'!G58</f>
        <v>155389.87464200001</v>
      </c>
      <c r="H8" s="58">
        <f>+'CUADRO 7A'!H58</f>
        <v>176127.80219300001</v>
      </c>
      <c r="I8" s="58">
        <f>+'CUADRO 7A'!I58</f>
        <v>190232.50510899999</v>
      </c>
      <c r="J8" s="58">
        <f>+'CUADRO 7A'!J58</f>
        <v>185786.75467200001</v>
      </c>
      <c r="K8" s="58">
        <f>+'CUADRO 7A'!K58</f>
        <v>212781</v>
      </c>
      <c r="L8" s="58">
        <f>+'CUADRO 7A'!L58</f>
        <v>252178.99741400001</v>
      </c>
      <c r="M8" s="58">
        <f>+'CUADRO 7A'!M58</f>
        <v>282650.36837099999</v>
      </c>
      <c r="N8" s="58">
        <f>+'CUADRO 7A'!N58</f>
        <v>283378.99913800001</v>
      </c>
      <c r="O8" s="58">
        <f>+'CUADRO 7A'!O58</f>
        <v>350713.68187999999</v>
      </c>
      <c r="P8" s="58">
        <f>+'CUADRO 7A'!P58</f>
        <v>404735</v>
      </c>
      <c r="Q8" s="58">
        <f>+'CUADRO 7A'!Q58</f>
        <v>427155.5</v>
      </c>
      <c r="R8" s="58">
        <f>+'CUADRO 7A'!R58</f>
        <v>396921</v>
      </c>
      <c r="S8" s="58">
        <f>+'CUADRO 7A'!S58</f>
        <v>441949.73496999999</v>
      </c>
      <c r="T8" s="58">
        <f>+'CUADRO 7A'!T58</f>
        <v>457646.08827599999</v>
      </c>
      <c r="U8" s="58">
        <f>+'CUADRO 7A'!U58</f>
        <v>484409.118418</v>
      </c>
      <c r="V8" s="58">
        <f>+'CUADRO 7A'!V58</f>
        <v>500779</v>
      </c>
      <c r="W8" s="58">
        <f>+'CUADRO 7A'!W58</f>
        <v>734547.85242000001</v>
      </c>
      <c r="X8" s="58">
        <f>+'CUADRO 7A'!X58</f>
        <v>943397.94642399997</v>
      </c>
      <c r="Y8" s="58">
        <f>+'CUADRO 7A'!Y58</f>
        <v>1018437.11578</v>
      </c>
      <c r="Z8" s="58">
        <f>+'CUADRO 7A'!Z58</f>
        <v>1142722.8400000001</v>
      </c>
      <c r="AA8" s="58">
        <f>+'CUADRO 7A'!AA58</f>
        <v>1254119</v>
      </c>
      <c r="AB8" s="58">
        <f>+'CUADRO 7A'!AB58</f>
        <v>1332930</v>
      </c>
    </row>
    <row r="9" spans="1:28" ht="11.25" customHeight="1" x14ac:dyDescent="0.2">
      <c r="B9" s="61" t="s">
        <v>275</v>
      </c>
      <c r="C9" s="58">
        <f>+'CUADRO 7A'!C59</f>
        <v>3361.2429999999999</v>
      </c>
      <c r="D9" s="58">
        <f>+'CUADRO 7A'!D59</f>
        <v>3672.5776569999998</v>
      </c>
      <c r="E9" s="58">
        <f>+'CUADRO 7A'!E59</f>
        <v>3871.0572999999999</v>
      </c>
      <c r="F9" s="58">
        <f>+'CUADRO 7A'!F59</f>
        <v>3431.8471599999998</v>
      </c>
      <c r="G9" s="58">
        <f>+'CUADRO 7A'!G59</f>
        <v>4369.1142600000003</v>
      </c>
      <c r="H9" s="58">
        <f>+'CUADRO 7A'!H59</f>
        <v>4694.2557999999999</v>
      </c>
      <c r="I9" s="58">
        <f>+'CUADRO 7A'!I59</f>
        <v>9031.6304999999993</v>
      </c>
      <c r="J9" s="58">
        <f>+'CUADRO 7A'!J59</f>
        <v>11695.436</v>
      </c>
      <c r="K9" s="58">
        <f>+'CUADRO 7A'!K59</f>
        <v>11494.163</v>
      </c>
      <c r="L9" s="58">
        <f>+'CUADRO 7A'!L59</f>
        <v>20308.7</v>
      </c>
      <c r="M9" s="58">
        <f>+'CUADRO 7A'!M59</f>
        <v>13394.1</v>
      </c>
      <c r="N9" s="58">
        <f>+'CUADRO 7A'!N59</f>
        <v>13731.4</v>
      </c>
      <c r="O9" s="58">
        <f>+'CUADRO 7A'!O59</f>
        <v>19168.273000000001</v>
      </c>
      <c r="P9" s="58">
        <f>+'CUADRO 7A'!P59</f>
        <v>36534.571000000004</v>
      </c>
      <c r="Q9" s="58">
        <f>+'CUADRO 7A'!Q59</f>
        <v>22126.85</v>
      </c>
      <c r="R9" s="58">
        <f>+'CUADRO 7A'!R59</f>
        <v>21898.266367</v>
      </c>
      <c r="S9" s="58">
        <f>+'CUADRO 7A'!S59</f>
        <v>30495.063752999999</v>
      </c>
      <c r="T9" s="58">
        <f>+'CUADRO 7A'!T59</f>
        <v>34963.817000000003</v>
      </c>
      <c r="U9" s="58">
        <f>+'CUADRO 7A'!U59</f>
        <v>32970.874937000001</v>
      </c>
      <c r="V9" s="58">
        <f>+'CUADRO 7A'!V59</f>
        <v>33150.458727999998</v>
      </c>
      <c r="W9" s="58">
        <f>+'CUADRO 7A'!W59</f>
        <v>34805.896999999997</v>
      </c>
      <c r="X9" s="58">
        <f>+'CUADRO 7A'!X59</f>
        <v>53020.812779</v>
      </c>
      <c r="Y9" s="58">
        <f>+'CUADRO 7A'!Y59</f>
        <v>50404.283778999998</v>
      </c>
      <c r="Z9" s="58">
        <f>+'CUADRO 7A'!Z59</f>
        <v>63743.489000000001</v>
      </c>
      <c r="AA9" s="58">
        <f>+'CUADRO 7A'!AA59</f>
        <v>69298.248999999996</v>
      </c>
      <c r="AB9" s="58">
        <f>+'CUADRO 7A'!AB59</f>
        <v>75345.16</v>
      </c>
    </row>
    <row r="10" spans="1:28" ht="11.25" customHeight="1" x14ac:dyDescent="0.2">
      <c r="B10" s="61" t="s">
        <v>152</v>
      </c>
      <c r="C10" s="58">
        <f>+'CUADRO 7A'!C60</f>
        <v>18110.665766999999</v>
      </c>
      <c r="D10" s="58">
        <f>+'CUADRO 7A'!D60</f>
        <v>19681.881700999998</v>
      </c>
      <c r="E10" s="58">
        <f>+'CUADRO 7A'!E60</f>
        <v>22748.938900000001</v>
      </c>
      <c r="F10" s="58">
        <f>+'CUADRO 7A'!F60</f>
        <v>22984.558280000001</v>
      </c>
      <c r="G10" s="58">
        <f>+'CUADRO 7A'!G60</f>
        <v>22038.538</v>
      </c>
      <c r="H10" s="58">
        <f>+'CUADRO 7A'!H60</f>
        <v>22801.003199999999</v>
      </c>
      <c r="I10" s="58">
        <f>+'CUADRO 7A'!I60</f>
        <v>23694.5</v>
      </c>
      <c r="J10" s="58">
        <f>+'CUADRO 7A'!J60</f>
        <v>35764.917999999998</v>
      </c>
      <c r="K10" s="58">
        <f>+'CUADRO 7A'!K60</f>
        <v>0</v>
      </c>
      <c r="L10" s="58">
        <f>+'CUADRO 7A'!L60</f>
        <v>0</v>
      </c>
      <c r="M10" s="58">
        <f>+'CUADRO 7A'!M60</f>
        <v>0</v>
      </c>
      <c r="N10" s="58">
        <f>+'CUADRO 7A'!N60</f>
        <v>0</v>
      </c>
      <c r="O10" s="58">
        <f>+'CUADRO 7A'!O60</f>
        <v>0</v>
      </c>
      <c r="P10" s="58">
        <f>+'CUADRO 7A'!P60</f>
        <v>0</v>
      </c>
      <c r="Q10" s="58">
        <f>+'CUADRO 7A'!Q60</f>
        <v>0</v>
      </c>
      <c r="R10" s="58">
        <f>+'CUADRO 7A'!R60</f>
        <v>0</v>
      </c>
      <c r="S10" s="58">
        <f>+'CUADRO 7A'!S60</f>
        <v>0</v>
      </c>
      <c r="T10" s="58">
        <f>+'CUADRO 7A'!T60</f>
        <v>0</v>
      </c>
      <c r="U10" s="58">
        <f>+'CUADRO 7A'!U60</f>
        <v>0</v>
      </c>
      <c r="V10" s="58">
        <f>+'CUADRO 7A'!V60</f>
        <v>0</v>
      </c>
      <c r="W10" s="58">
        <f>+'CUADRO 7A'!W60</f>
        <v>0</v>
      </c>
      <c r="X10" s="58">
        <f>+'CUADRO 7A'!X60</f>
        <v>0</v>
      </c>
      <c r="Y10" s="58">
        <f>+'CUADRO 7A'!Y60</f>
        <v>0</v>
      </c>
      <c r="Z10" s="58">
        <f>+'CUADRO 7A'!Z60</f>
        <v>0</v>
      </c>
      <c r="AA10" s="58">
        <f>+'CUADRO 7A'!AA60</f>
        <v>0</v>
      </c>
      <c r="AB10" s="58">
        <f>+'CUADRO 7A'!AB60</f>
        <v>0</v>
      </c>
    </row>
    <row r="11" spans="1:28" ht="11.25" customHeight="1" x14ac:dyDescent="0.2">
      <c r="B11" s="61" t="s">
        <v>153</v>
      </c>
      <c r="C11" s="58">
        <f>+'CUADRO 7A'!C61</f>
        <v>4017.7930649999998</v>
      </c>
      <c r="D11" s="58">
        <f>+'CUADRO 7A'!D61</f>
        <v>4334.9530000000004</v>
      </c>
      <c r="E11" s="58">
        <f>+'CUADRO 7A'!E61</f>
        <v>5327.9</v>
      </c>
      <c r="F11" s="58">
        <f>+'CUADRO 7A'!F61</f>
        <v>13003.802814999999</v>
      </c>
      <c r="G11" s="58">
        <f>+'CUADRO 7A'!G61</f>
        <v>14479.369043000001</v>
      </c>
      <c r="H11" s="58">
        <f>+'CUADRO 7A'!H61</f>
        <v>13251.197217999999</v>
      </c>
      <c r="I11" s="58">
        <f>+'CUADRO 7A'!I61</f>
        <v>16422.556554999999</v>
      </c>
      <c r="J11" s="58">
        <f>+'CUADRO 7A'!J61</f>
        <v>0</v>
      </c>
      <c r="K11" s="58">
        <f>+'CUADRO 7A'!K61</f>
        <v>0</v>
      </c>
      <c r="L11" s="58">
        <f>+'CUADRO 7A'!L61</f>
        <v>0</v>
      </c>
      <c r="M11" s="58">
        <f>+'CUADRO 7A'!M61</f>
        <v>0</v>
      </c>
      <c r="N11" s="58">
        <f>+'CUADRO 7A'!N61</f>
        <v>0</v>
      </c>
      <c r="O11" s="58">
        <f>+'CUADRO 7A'!O61</f>
        <v>0</v>
      </c>
      <c r="P11" s="58">
        <f>+'CUADRO 7A'!P61</f>
        <v>0</v>
      </c>
      <c r="Q11" s="58">
        <f>+'CUADRO 7A'!Q61</f>
        <v>0</v>
      </c>
      <c r="R11" s="58">
        <f>+'CUADRO 7A'!R61</f>
        <v>0</v>
      </c>
      <c r="S11" s="58">
        <f>+'CUADRO 7A'!S61</f>
        <v>0</v>
      </c>
      <c r="T11" s="58">
        <f>+'CUADRO 7A'!T61</f>
        <v>0</v>
      </c>
      <c r="U11" s="58">
        <f>+'CUADRO 7A'!U61</f>
        <v>0</v>
      </c>
      <c r="V11" s="58">
        <f>+'CUADRO 7A'!V61</f>
        <v>0</v>
      </c>
      <c r="W11" s="58">
        <f>+'CUADRO 7A'!W61</f>
        <v>0</v>
      </c>
      <c r="X11" s="58">
        <f>+'CUADRO 7A'!X61</f>
        <v>0</v>
      </c>
      <c r="Y11" s="58">
        <f>+'CUADRO 7A'!Y61</f>
        <v>0</v>
      </c>
      <c r="Z11" s="58">
        <f>+'CUADRO 7A'!Z61</f>
        <v>0</v>
      </c>
      <c r="AA11" s="58">
        <f>+'CUADRO 7A'!AA61</f>
        <v>0</v>
      </c>
      <c r="AB11" s="58">
        <f>+'CUADRO 7A'!AB61</f>
        <v>0</v>
      </c>
    </row>
    <row r="12" spans="1:28" ht="11.25" customHeight="1" x14ac:dyDescent="0.2">
      <c r="B12" s="61" t="s">
        <v>154</v>
      </c>
      <c r="C12" s="58">
        <f>+'CUADRO 7A'!C62</f>
        <v>18249.116263</v>
      </c>
      <c r="D12" s="58">
        <f>+'CUADRO 7A'!D62</f>
        <v>8517.4078300000001</v>
      </c>
      <c r="E12" s="58">
        <f>+'CUADRO 7A'!E62</f>
        <v>7410.3166279999996</v>
      </c>
      <c r="F12" s="58">
        <f>+'CUADRO 7A'!F62</f>
        <v>4449.91</v>
      </c>
      <c r="G12" s="58">
        <f>+'CUADRO 7A'!G62</f>
        <v>8092</v>
      </c>
      <c r="H12" s="58">
        <f>+'CUADRO 7A'!H62</f>
        <v>2586.9</v>
      </c>
      <c r="I12" s="58">
        <f>+'CUADRO 7A'!I62</f>
        <v>2973.1</v>
      </c>
      <c r="J12" s="58">
        <f>+'CUADRO 7A'!J62</f>
        <v>3300.37</v>
      </c>
      <c r="K12" s="58">
        <f>+'CUADRO 7A'!K62</f>
        <v>3468.9</v>
      </c>
      <c r="L12" s="58">
        <f>+'CUADRO 7A'!L62</f>
        <v>3978.8</v>
      </c>
      <c r="M12" s="58">
        <f>+'CUADRO 7A'!M62</f>
        <v>3653.5</v>
      </c>
      <c r="N12" s="58">
        <f>+'CUADRO 7A'!N62</f>
        <v>3610.2</v>
      </c>
      <c r="O12" s="58">
        <f>+'CUADRO 7A'!O62</f>
        <v>32932.9</v>
      </c>
      <c r="P12" s="58">
        <f>+'CUADRO 7A'!P62</f>
        <v>31916.9</v>
      </c>
      <c r="Q12" s="58">
        <f>+'CUADRO 7A'!Q62</f>
        <v>31500</v>
      </c>
      <c r="R12" s="58">
        <f>+'CUADRO 7A'!R62</f>
        <v>38309.245827999999</v>
      </c>
      <c r="S12" s="58">
        <f>+'CUADRO 7A'!S62</f>
        <v>0</v>
      </c>
      <c r="T12" s="58">
        <f>+'CUADRO 7A'!T62</f>
        <v>0</v>
      </c>
      <c r="U12" s="58">
        <f>+'CUADRO 7A'!U62</f>
        <v>0</v>
      </c>
      <c r="V12" s="58">
        <f>+'CUADRO 7A'!V62</f>
        <v>0</v>
      </c>
      <c r="W12" s="58">
        <f>+'CUADRO 7A'!W62</f>
        <v>0</v>
      </c>
      <c r="X12" s="58">
        <f>+'CUADRO 7A'!X62</f>
        <v>0</v>
      </c>
      <c r="Y12" s="58">
        <f>+'CUADRO 7A'!Y62</f>
        <v>0</v>
      </c>
      <c r="Z12" s="58">
        <f>+'CUADRO 7A'!Z62</f>
        <v>0</v>
      </c>
      <c r="AA12" s="58">
        <f>+'CUADRO 7A'!AA62</f>
        <v>0</v>
      </c>
      <c r="AB12" s="58">
        <f>+'CUADRO 7A'!AB62</f>
        <v>0</v>
      </c>
    </row>
    <row r="13" spans="1:28" ht="11.25" customHeight="1" x14ac:dyDescent="0.2">
      <c r="B13" s="61" t="s">
        <v>155</v>
      </c>
      <c r="C13" s="58">
        <f>+'CUADRO 7A'!C63</f>
        <v>289789.971165</v>
      </c>
      <c r="D13" s="58">
        <f>+'CUADRO 7A'!D63</f>
        <v>0</v>
      </c>
      <c r="E13" s="58">
        <f>+'CUADRO 7A'!E63</f>
        <v>0</v>
      </c>
      <c r="F13" s="58">
        <f>+'CUADRO 7A'!F63</f>
        <v>0</v>
      </c>
      <c r="G13" s="58">
        <f>+'CUADRO 7A'!G63</f>
        <v>0</v>
      </c>
      <c r="H13" s="58">
        <f>+'CUADRO 7A'!H63</f>
        <v>0</v>
      </c>
      <c r="I13" s="58">
        <f>+'CUADRO 7A'!I63</f>
        <v>0</v>
      </c>
      <c r="J13" s="58">
        <f>+'CUADRO 7A'!J63</f>
        <v>0</v>
      </c>
      <c r="K13" s="58">
        <f>+'CUADRO 7A'!K63</f>
        <v>0</v>
      </c>
      <c r="L13" s="58">
        <f>+'CUADRO 7A'!L63</f>
        <v>0</v>
      </c>
      <c r="M13" s="58">
        <f>+'CUADRO 7A'!M63</f>
        <v>0</v>
      </c>
      <c r="N13" s="58">
        <f>+'CUADRO 7A'!N63</f>
        <v>0</v>
      </c>
      <c r="O13" s="58">
        <f>+'CUADRO 7A'!O63</f>
        <v>0</v>
      </c>
      <c r="P13" s="58">
        <f>+'CUADRO 7A'!P63</f>
        <v>0</v>
      </c>
      <c r="Q13" s="58">
        <f>+'CUADRO 7A'!Q63</f>
        <v>0</v>
      </c>
      <c r="R13" s="58">
        <f>+'CUADRO 7A'!R63</f>
        <v>0</v>
      </c>
      <c r="S13" s="58">
        <f>+'CUADRO 7A'!S63</f>
        <v>0</v>
      </c>
      <c r="T13" s="58">
        <f>+'CUADRO 7A'!T63</f>
        <v>0</v>
      </c>
      <c r="U13" s="58">
        <f>+'CUADRO 7A'!U63</f>
        <v>0</v>
      </c>
      <c r="V13" s="58">
        <f>+'CUADRO 7A'!V63</f>
        <v>0</v>
      </c>
      <c r="W13" s="58">
        <f>+'CUADRO 7A'!W63</f>
        <v>0</v>
      </c>
      <c r="X13" s="58">
        <f>+'CUADRO 7A'!X63</f>
        <v>0</v>
      </c>
      <c r="Y13" s="58">
        <f>+'CUADRO 7A'!Y63</f>
        <v>0</v>
      </c>
      <c r="Z13" s="58">
        <f>+'CUADRO 7A'!Z63</f>
        <v>0</v>
      </c>
      <c r="AA13" s="58">
        <f>+'CUADRO 7A'!AA63</f>
        <v>0</v>
      </c>
      <c r="AB13" s="58">
        <f>+'CUADRO 7A'!AB63</f>
        <v>0</v>
      </c>
    </row>
    <row r="14" spans="1:28" ht="11.25" customHeight="1" x14ac:dyDescent="0.2">
      <c r="B14" s="61" t="s">
        <v>276</v>
      </c>
      <c r="C14" s="58">
        <f>+'CUADRO 7A'!C64</f>
        <v>85085.786995999995</v>
      </c>
      <c r="D14" s="58">
        <f>+'CUADRO 7A'!D64</f>
        <v>117414.12418699999</v>
      </c>
      <c r="E14" s="58">
        <f>+'CUADRO 7A'!E64</f>
        <v>104125.72267800001</v>
      </c>
      <c r="F14" s="58">
        <f>+'CUADRO 7A'!F64</f>
        <v>86424.731616999998</v>
      </c>
      <c r="G14" s="58">
        <f>+'CUADRO 7A'!G64</f>
        <v>135326.191307</v>
      </c>
      <c r="H14" s="58">
        <f>+'CUADRO 7A'!H64</f>
        <v>142188.648445</v>
      </c>
      <c r="I14" s="58">
        <f>+'CUADRO 7A'!I64</f>
        <v>174578.69985999999</v>
      </c>
      <c r="J14" s="58">
        <f>+'CUADRO 7A'!J64</f>
        <v>192363.022593</v>
      </c>
      <c r="K14" s="58">
        <f>+'CUADRO 7A'!K64</f>
        <v>252050.34457799999</v>
      </c>
      <c r="L14" s="58">
        <f>+'CUADRO 7A'!L64</f>
        <v>315706.17632899998</v>
      </c>
      <c r="M14" s="58">
        <f>+'CUADRO 7A'!M64</f>
        <v>366919.35292700003</v>
      </c>
      <c r="N14" s="58">
        <f>+'CUADRO 7A'!N64</f>
        <v>219805.43353099999</v>
      </c>
      <c r="O14" s="58">
        <f>+'CUADRO 7A'!O64</f>
        <v>259150.07881400001</v>
      </c>
      <c r="P14" s="58">
        <f>+'CUADRO 7A'!P64</f>
        <v>359437.44205200003</v>
      </c>
      <c r="Q14" s="58">
        <f>+'CUADRO 7A'!Q64</f>
        <v>332253.85824500001</v>
      </c>
      <c r="R14" s="58">
        <f>+'CUADRO 7A'!R64</f>
        <v>400505.91454999999</v>
      </c>
      <c r="S14" s="58">
        <f>+'CUADRO 7A'!S64</f>
        <v>515500.592711</v>
      </c>
      <c r="T14" s="58">
        <f>+'CUADRO 7A'!T64</f>
        <v>730593.99602099997</v>
      </c>
      <c r="U14" s="58">
        <f>+'CUADRO 7A'!U64</f>
        <v>532581.95295900002</v>
      </c>
      <c r="V14" s="58">
        <f>+'CUADRO 7A'!V64</f>
        <v>584151.95861199999</v>
      </c>
      <c r="W14" s="58">
        <f>+'CUADRO 7A'!W64</f>
        <v>675475.06719600002</v>
      </c>
      <c r="X14" s="58">
        <f>+'CUADRO 7A'!X64</f>
        <v>756557.39670200006</v>
      </c>
      <c r="Y14" s="58">
        <f>+'CUADRO 7A'!Y64</f>
        <v>985419.64752899995</v>
      </c>
      <c r="Z14" s="58">
        <f>+'CUADRO 7A'!Z64</f>
        <v>1077581</v>
      </c>
      <c r="AA14" s="58">
        <f>+'CUADRO 7A'!AA64</f>
        <v>1533324.8499149999</v>
      </c>
      <c r="AB14" s="58">
        <f>+'CUADRO 7A'!AB64</f>
        <v>1185286.199304</v>
      </c>
    </row>
    <row r="15" spans="1:28" ht="11.25" customHeight="1" x14ac:dyDescent="0.2">
      <c r="B15" s="61" t="s">
        <v>277</v>
      </c>
      <c r="C15" s="58">
        <f>+'CUADRO 7A'!C65</f>
        <v>31566.58</v>
      </c>
      <c r="D15" s="58">
        <f>+'CUADRO 7A'!D65</f>
        <v>45786.400999999998</v>
      </c>
      <c r="E15" s="58">
        <f>+'CUADRO 7A'!E65</f>
        <v>43295.314550000003</v>
      </c>
      <c r="F15" s="58">
        <f>+'CUADRO 7A'!F65</f>
        <v>49921.214549999997</v>
      </c>
      <c r="G15" s="58">
        <f>+'CUADRO 7A'!G65</f>
        <v>61572.586777999997</v>
      </c>
      <c r="H15" s="58">
        <f>+'CUADRO 7A'!H65</f>
        <v>46574.293195999999</v>
      </c>
      <c r="I15" s="58">
        <f>+'CUADRO 7A'!I65</f>
        <v>54620</v>
      </c>
      <c r="J15" s="58">
        <f>+'CUADRO 7A'!J65</f>
        <v>53627.9</v>
      </c>
      <c r="K15" s="58">
        <f>+'CUADRO 7A'!K65</f>
        <v>55993</v>
      </c>
      <c r="L15" s="58">
        <f>+'CUADRO 7A'!L65</f>
        <v>62823</v>
      </c>
      <c r="M15" s="58">
        <f>+'CUADRO 7A'!M65</f>
        <v>64430.211352999999</v>
      </c>
      <c r="N15" s="58">
        <f>+'CUADRO 7A'!N65</f>
        <v>62877.4</v>
      </c>
      <c r="O15" s="58">
        <f>+'CUADRO 7A'!O65</f>
        <v>94072.893375</v>
      </c>
      <c r="P15" s="58">
        <f>+'CUADRO 7A'!P65</f>
        <v>97616</v>
      </c>
      <c r="Q15" s="58">
        <f>+'CUADRO 7A'!Q65</f>
        <v>85616</v>
      </c>
      <c r="R15" s="58">
        <f>+'CUADRO 7A'!R65</f>
        <v>73796.100000000006</v>
      </c>
      <c r="S15" s="58">
        <f>+'CUADRO 7A'!S65</f>
        <v>33147.895721000001</v>
      </c>
      <c r="T15" s="58">
        <f>+'CUADRO 7A'!T65</f>
        <v>34014.187100000003</v>
      </c>
      <c r="U15" s="58">
        <f>+'CUADRO 7A'!U65</f>
        <v>3369.14</v>
      </c>
      <c r="V15" s="58">
        <f>+'CUADRO 7A'!V65</f>
        <v>0</v>
      </c>
      <c r="W15" s="58">
        <f>+'CUADRO 7A'!W65</f>
        <v>0</v>
      </c>
      <c r="X15" s="58">
        <f>+'CUADRO 7A'!X65</f>
        <v>13659</v>
      </c>
      <c r="Y15" s="58">
        <f>+'CUADRO 7A'!Y65</f>
        <v>90299</v>
      </c>
      <c r="Z15" s="58">
        <f>+'CUADRO 7A'!Z65</f>
        <v>10000</v>
      </c>
      <c r="AA15" s="58">
        <f>+'CUADRO 7A'!AA65</f>
        <v>4500</v>
      </c>
      <c r="AB15" s="58">
        <f>+'CUADRO 7A'!AB65</f>
        <v>5943</v>
      </c>
    </row>
    <row r="16" spans="1:28" ht="11.25" customHeight="1" x14ac:dyDescent="0.2">
      <c r="B16" s="61" t="s">
        <v>278</v>
      </c>
      <c r="C16" s="58">
        <f>+'CUADRO 7A'!C66</f>
        <v>3144.922677</v>
      </c>
      <c r="D16" s="58">
        <f>+'CUADRO 7A'!D66</f>
        <v>3091.747644</v>
      </c>
      <c r="E16" s="58">
        <f>+'CUADRO 7A'!E66</f>
        <v>3509.2443790000002</v>
      </c>
      <c r="F16" s="58">
        <f>+'CUADRO 7A'!F66</f>
        <v>3984.8291960000001</v>
      </c>
      <c r="G16" s="58">
        <f>+'CUADRO 7A'!G66</f>
        <v>4212.5561260000004</v>
      </c>
      <c r="H16" s="58">
        <f>+'CUADRO 7A'!H66</f>
        <v>4396.166948</v>
      </c>
      <c r="I16" s="58">
        <f>+'CUADRO 7A'!I66</f>
        <v>4953.7929999999997</v>
      </c>
      <c r="J16" s="58">
        <f>+'CUADRO 7A'!J66</f>
        <v>6808.3069999999998</v>
      </c>
      <c r="K16" s="58">
        <f>+'CUADRO 7A'!K66</f>
        <v>7104.152</v>
      </c>
      <c r="L16" s="58">
        <f>+'CUADRO 7A'!L66</f>
        <v>8426.2000000000007</v>
      </c>
      <c r="M16" s="58">
        <f>+'CUADRO 7A'!M66</f>
        <v>8514.2000000000007</v>
      </c>
      <c r="N16" s="58">
        <f>+'CUADRO 7A'!N66</f>
        <v>8120.8</v>
      </c>
      <c r="O16" s="58">
        <f>+'CUADRO 7A'!O66</f>
        <v>8715.9</v>
      </c>
      <c r="P16" s="58">
        <f>+'CUADRO 7A'!P66</f>
        <v>9151.7440000000006</v>
      </c>
      <c r="Q16" s="58">
        <f>+'CUADRO 7A'!Q66</f>
        <v>11397.8</v>
      </c>
      <c r="R16" s="58">
        <f>+'CUADRO 7A'!R66</f>
        <v>15642</v>
      </c>
      <c r="S16" s="58">
        <f>+'CUADRO 7A'!S66</f>
        <v>13666.162494</v>
      </c>
      <c r="T16" s="58">
        <f>+'CUADRO 7A'!T66</f>
        <v>15089.910567999999</v>
      </c>
      <c r="U16" s="58">
        <f>+'CUADRO 7A'!U66</f>
        <v>15587.264217</v>
      </c>
      <c r="V16" s="58">
        <f>+'CUADRO 7A'!V66</f>
        <v>22676.008999999998</v>
      </c>
      <c r="W16" s="58">
        <f>+'CUADRO 7A'!W66</f>
        <v>23617.399000000001</v>
      </c>
      <c r="X16" s="58">
        <f>+'CUADRO 7A'!X66</f>
        <v>30724.989097000001</v>
      </c>
      <c r="Y16" s="58">
        <f>+'CUADRO 7A'!Y66</f>
        <v>38340.618999999999</v>
      </c>
      <c r="Z16" s="58">
        <f>+'CUADRO 7A'!Z66</f>
        <v>29652.433000000001</v>
      </c>
      <c r="AA16" s="58">
        <f>+'CUADRO 7A'!AA66</f>
        <v>33306.305999999997</v>
      </c>
      <c r="AB16" s="58">
        <f>+'CUADRO 7A'!AB66</f>
        <v>37321.851000000002</v>
      </c>
    </row>
    <row r="17" spans="2:28" ht="11.25" customHeight="1" x14ac:dyDescent="0.2">
      <c r="B17" s="61" t="s">
        <v>279</v>
      </c>
      <c r="C17" s="58">
        <f>+'CUADRO 7A'!C67</f>
        <v>112722.66188499999</v>
      </c>
      <c r="D17" s="58">
        <f>+'CUADRO 7A'!D67</f>
        <v>136039.20740000001</v>
      </c>
      <c r="E17" s="58">
        <f>+'CUADRO 7A'!E67</f>
        <v>127150.08780199999</v>
      </c>
      <c r="F17" s="58">
        <f>+'CUADRO 7A'!F67</f>
        <v>141525.888821</v>
      </c>
      <c r="G17" s="58">
        <f>+'CUADRO 7A'!G67</f>
        <v>173034.33840000001</v>
      </c>
      <c r="H17" s="58">
        <f>+'CUADRO 7A'!H67</f>
        <v>133295.51723100001</v>
      </c>
      <c r="I17" s="58">
        <f>+'CUADRO 7A'!I67</f>
        <v>188186.095038</v>
      </c>
      <c r="J17" s="58">
        <f>+'CUADRO 7A'!J67</f>
        <v>232449.68299999999</v>
      </c>
      <c r="K17" s="58">
        <f>+'CUADRO 7A'!K67</f>
        <v>193801</v>
      </c>
      <c r="L17" s="58">
        <f>+'CUADRO 7A'!L67</f>
        <v>211030.94399999999</v>
      </c>
      <c r="M17" s="58">
        <f>+'CUADRO 7A'!M67</f>
        <v>220301.58181100001</v>
      </c>
      <c r="N17" s="58">
        <f>+'CUADRO 7A'!N67</f>
        <v>223218.8</v>
      </c>
      <c r="O17" s="58">
        <f>+'CUADRO 7A'!O67</f>
        <v>305260.55925200001</v>
      </c>
      <c r="P17" s="58">
        <f>+'CUADRO 7A'!P67</f>
        <v>351453.11222200003</v>
      </c>
      <c r="Q17" s="58">
        <f>+'CUADRO 7A'!Q67</f>
        <v>364555.32481199998</v>
      </c>
      <c r="R17" s="58">
        <f>+'CUADRO 7A'!R67</f>
        <v>398226.93017599999</v>
      </c>
      <c r="S17" s="58">
        <f>+'CUADRO 7A'!S67</f>
        <v>351315.96995300002</v>
      </c>
      <c r="T17" s="58">
        <f>+'CUADRO 7A'!T67</f>
        <v>336213.56128600001</v>
      </c>
      <c r="U17" s="58">
        <f>+'CUADRO 7A'!U67</f>
        <v>412164.88400000002</v>
      </c>
      <c r="V17" s="58">
        <f>+'CUADRO 7A'!V67</f>
        <v>443047.63785399997</v>
      </c>
      <c r="W17" s="58">
        <f>+'CUADRO 7A'!W67</f>
        <v>409895.01196500001</v>
      </c>
      <c r="X17" s="58">
        <f>+'CUADRO 7A'!X67</f>
        <v>485959</v>
      </c>
      <c r="Y17" s="58">
        <f>+'CUADRO 7A'!Y67</f>
        <v>451937</v>
      </c>
      <c r="Z17" s="58">
        <f>+'CUADRO 7A'!Z67</f>
        <v>449650</v>
      </c>
      <c r="AA17" s="58">
        <f>+'CUADRO 7A'!AA67</f>
        <v>544568</v>
      </c>
      <c r="AB17" s="58">
        <f>+'CUADRO 7A'!AB67</f>
        <v>527584.13517000002</v>
      </c>
    </row>
    <row r="18" spans="2:28" ht="11.25" customHeight="1" x14ac:dyDescent="0.2">
      <c r="B18" s="61" t="s">
        <v>280</v>
      </c>
      <c r="C18" s="58">
        <f>+'CUADRO 7A'!C68</f>
        <v>65503.201758000003</v>
      </c>
      <c r="D18" s="58">
        <f>+'CUADRO 7A'!D68</f>
        <v>92986.739444999999</v>
      </c>
      <c r="E18" s="58">
        <f>+'CUADRO 7A'!E68</f>
        <v>77838.222662</v>
      </c>
      <c r="F18" s="58">
        <f>+'CUADRO 7A'!F68</f>
        <v>74637.899999999994</v>
      </c>
      <c r="G18" s="58">
        <f>+'CUADRO 7A'!G68</f>
        <v>84829.953999999998</v>
      </c>
      <c r="H18" s="58">
        <f>+'CUADRO 7A'!H68</f>
        <v>84646.121929999994</v>
      </c>
      <c r="I18" s="58">
        <f>+'CUADRO 7A'!I68</f>
        <v>93880</v>
      </c>
      <c r="J18" s="58">
        <f>+'CUADRO 7A'!J68</f>
        <v>101109</v>
      </c>
      <c r="K18" s="58">
        <f>+'CUADRO 7A'!K68</f>
        <v>114249</v>
      </c>
      <c r="L18" s="58">
        <f>+'CUADRO 7A'!L68</f>
        <v>135455.35</v>
      </c>
      <c r="M18" s="58">
        <f>+'CUADRO 7A'!M68</f>
        <v>159374.70000000001</v>
      </c>
      <c r="N18" s="58">
        <f>+'CUADRO 7A'!N68</f>
        <v>144723.24</v>
      </c>
      <c r="O18" s="58">
        <f>+'CUADRO 7A'!O68</f>
        <v>148351.2775</v>
      </c>
      <c r="P18" s="58">
        <f>+'CUADRO 7A'!P68</f>
        <v>176947.18100000001</v>
      </c>
      <c r="Q18" s="58">
        <f>+'CUADRO 7A'!Q68</f>
        <v>169816.09765499999</v>
      </c>
      <c r="R18" s="58">
        <f>+'CUADRO 7A'!R68</f>
        <v>200905.7</v>
      </c>
      <c r="S18" s="58">
        <f>+'CUADRO 7A'!S68</f>
        <v>182303.79</v>
      </c>
      <c r="T18" s="58">
        <f>+'CUADRO 7A'!T68</f>
        <v>182787</v>
      </c>
      <c r="U18" s="58">
        <f>+'CUADRO 7A'!U68</f>
        <v>191317</v>
      </c>
      <c r="V18" s="58">
        <f>+'CUADRO 7A'!V68</f>
        <v>169428.36899799999</v>
      </c>
      <c r="W18" s="58">
        <f>+'CUADRO 7A'!W68</f>
        <v>208726.15085000001</v>
      </c>
      <c r="X18" s="58">
        <f>+'CUADRO 7A'!X68</f>
        <v>250373</v>
      </c>
      <c r="Y18" s="58">
        <f>+'CUADRO 7A'!Y68</f>
        <v>235361</v>
      </c>
      <c r="Z18" s="58">
        <f>+'CUADRO 7A'!Z68</f>
        <v>266638</v>
      </c>
      <c r="AA18" s="58">
        <f>+'CUADRO 7A'!AA68</f>
        <v>219971</v>
      </c>
      <c r="AB18" s="58">
        <f>+'CUADRO 7A'!AB68</f>
        <v>173601</v>
      </c>
    </row>
    <row r="19" spans="2:28" ht="11.25" customHeight="1" x14ac:dyDescent="0.2">
      <c r="B19" s="61" t="s">
        <v>281</v>
      </c>
      <c r="C19" s="58">
        <f>+'CUADRO 7A'!C69</f>
        <v>450</v>
      </c>
      <c r="D19" s="58">
        <f>+'CUADRO 7A'!D69</f>
        <v>150</v>
      </c>
      <c r="E19" s="58">
        <f>+'CUADRO 7A'!E69</f>
        <v>80</v>
      </c>
      <c r="F19" s="58">
        <f>+'CUADRO 7A'!F69</f>
        <v>50</v>
      </c>
      <c r="G19" s="58">
        <f>+'CUADRO 7A'!G69</f>
        <v>50</v>
      </c>
      <c r="H19" s="58">
        <f>+'CUADRO 7A'!H69</f>
        <v>0</v>
      </c>
      <c r="I19" s="58">
        <f>+'CUADRO 7A'!I69</f>
        <v>50</v>
      </c>
      <c r="J19" s="58">
        <f>+'CUADRO 7A'!J69</f>
        <v>56.5</v>
      </c>
      <c r="K19" s="58">
        <f>+'CUADRO 7A'!K69</f>
        <v>0</v>
      </c>
      <c r="L19" s="58">
        <f>+'CUADRO 7A'!L69</f>
        <v>60.7</v>
      </c>
      <c r="M19" s="58">
        <f>+'CUADRO 7A'!M69</f>
        <v>121</v>
      </c>
      <c r="N19" s="58">
        <f>+'CUADRO 7A'!N69</f>
        <v>124.8</v>
      </c>
      <c r="O19" s="58">
        <f>+'CUADRO 7A'!O69</f>
        <v>128.54400000000001</v>
      </c>
      <c r="P19" s="58">
        <f>+'CUADRO 7A'!P69</f>
        <v>132.4</v>
      </c>
      <c r="Q19" s="58">
        <f>+'CUADRO 7A'!Q69</f>
        <v>121</v>
      </c>
      <c r="R19" s="58">
        <f>+'CUADRO 7A'!R69</f>
        <v>124.63</v>
      </c>
      <c r="S19" s="58">
        <f>+'CUADRO 7A'!S69</f>
        <v>124.548</v>
      </c>
      <c r="T19" s="58">
        <f>+'CUADRO 7A'!T69</f>
        <v>118.321</v>
      </c>
      <c r="U19" s="58">
        <f>+'CUADRO 7A'!U69</f>
        <v>121.871</v>
      </c>
      <c r="V19" s="58">
        <f>+'CUADRO 7A'!V69</f>
        <v>121.871</v>
      </c>
      <c r="W19" s="58">
        <f>+'CUADRO 7A'!W69</f>
        <v>300</v>
      </c>
      <c r="X19" s="58">
        <f>+'CUADRO 7A'!X69</f>
        <v>700</v>
      </c>
      <c r="Y19" s="58">
        <f>+'CUADRO 7A'!Y69</f>
        <v>700</v>
      </c>
      <c r="Z19" s="58">
        <f>+'CUADRO 7A'!Z69</f>
        <v>0</v>
      </c>
      <c r="AA19" s="58">
        <f>+'CUADRO 7A'!AA69</f>
        <v>0</v>
      </c>
      <c r="AB19" s="58">
        <f>+'CUADRO 7A'!AB69</f>
        <v>0</v>
      </c>
    </row>
    <row r="20" spans="2:28" ht="11.25" customHeight="1" x14ac:dyDescent="0.2">
      <c r="B20" s="61" t="s">
        <v>162</v>
      </c>
      <c r="C20" s="58">
        <f>+'CUADRO 7A'!C70</f>
        <v>452994.13340400002</v>
      </c>
      <c r="D20" s="58">
        <f>+'CUADRO 7A'!D70</f>
        <v>1023549.234365</v>
      </c>
      <c r="E20" s="58">
        <f>+'CUADRO 7A'!E70</f>
        <v>771747.53892900003</v>
      </c>
      <c r="F20" s="58">
        <f>+'CUADRO 7A'!F70</f>
        <v>332975.37061099999</v>
      </c>
      <c r="G20" s="58">
        <f>+'CUADRO 7A'!G70</f>
        <v>258474.935837</v>
      </c>
      <c r="H20" s="58">
        <f>+'CUADRO 7A'!H70</f>
        <v>175439.193742</v>
      </c>
      <c r="I20" s="58">
        <f>+'CUADRO 7A'!I70</f>
        <v>315232.33704999997</v>
      </c>
      <c r="J20" s="58">
        <f>+'CUADRO 7A'!J70</f>
        <v>326622.69705100002</v>
      </c>
      <c r="K20" s="58">
        <f>+'CUADRO 7A'!K70</f>
        <v>518661.42943800002</v>
      </c>
      <c r="L20" s="58">
        <f>+'CUADRO 7A'!L70</f>
        <v>1695907.7502900001</v>
      </c>
      <c r="M20" s="58">
        <f>+'CUADRO 7A'!M70</f>
        <v>1879900.9296019999</v>
      </c>
      <c r="N20" s="58">
        <f>+'CUADRO 7A'!N70</f>
        <v>1734979.305039</v>
      </c>
      <c r="O20" s="58">
        <f>+'CUADRO 7A'!O70</f>
        <v>2441045.7541899998</v>
      </c>
      <c r="P20" s="58">
        <f>+'CUADRO 7A'!P70</f>
        <v>837385.92819999997</v>
      </c>
      <c r="Q20" s="58">
        <f>+'CUADRO 7A'!Q70</f>
        <v>884214.58845699998</v>
      </c>
      <c r="R20" s="58">
        <f>+'CUADRO 7A'!R70</f>
        <v>0</v>
      </c>
      <c r="S20" s="58">
        <f>+'CUADRO 7A'!S70</f>
        <v>0</v>
      </c>
      <c r="T20" s="58">
        <f>+'CUADRO 7A'!T70</f>
        <v>0</v>
      </c>
      <c r="U20" s="58">
        <f>+'CUADRO 7A'!U70</f>
        <v>0</v>
      </c>
      <c r="V20" s="58">
        <f>+'CUADRO 7A'!V70</f>
        <v>0</v>
      </c>
      <c r="W20" s="58">
        <f>+'CUADRO 7A'!W70</f>
        <v>0</v>
      </c>
      <c r="X20" s="58">
        <f>+'CUADRO 7A'!X70</f>
        <v>0</v>
      </c>
      <c r="Y20" s="58">
        <f>+'CUADRO 7A'!Y70</f>
        <v>0</v>
      </c>
      <c r="Z20" s="58">
        <f>+'CUADRO 7A'!Z70</f>
        <v>0</v>
      </c>
      <c r="AA20" s="58">
        <f>+'CUADRO 7A'!AA70</f>
        <v>0</v>
      </c>
      <c r="AB20" s="58">
        <f>+'CUADRO 7A'!AB70</f>
        <v>0</v>
      </c>
    </row>
    <row r="21" spans="2:28" ht="11.25" customHeight="1" x14ac:dyDescent="0.2">
      <c r="B21" s="61" t="s">
        <v>282</v>
      </c>
      <c r="C21" s="58">
        <f>+'CUADRO 7A'!C71</f>
        <v>64530.7</v>
      </c>
      <c r="D21" s="58">
        <f>+'CUADRO 7A'!D71</f>
        <v>72391.959438000005</v>
      </c>
      <c r="E21" s="58">
        <f>+'CUADRO 7A'!E71</f>
        <v>53000</v>
      </c>
      <c r="F21" s="58">
        <f>+'CUADRO 7A'!F71</f>
        <v>85875</v>
      </c>
      <c r="G21" s="58">
        <f>+'CUADRO 7A'!G71</f>
        <v>53000</v>
      </c>
      <c r="H21" s="58">
        <f>+'CUADRO 7A'!H71</f>
        <v>82400</v>
      </c>
      <c r="I21" s="58">
        <f>+'CUADRO 7A'!I71</f>
        <v>60000</v>
      </c>
      <c r="J21" s="58">
        <f>+'CUADRO 7A'!J71</f>
        <v>80000</v>
      </c>
      <c r="K21" s="58">
        <f>+'CUADRO 7A'!K71</f>
        <v>90444</v>
      </c>
      <c r="L21" s="58">
        <f>+'CUADRO 7A'!L71</f>
        <v>155000</v>
      </c>
      <c r="M21" s="58">
        <f>+'CUADRO 7A'!M71</f>
        <v>161536.54432099999</v>
      </c>
      <c r="N21" s="58">
        <f>+'CUADRO 7A'!N71</f>
        <v>197436.052631</v>
      </c>
      <c r="O21" s="58">
        <f>+'CUADRO 7A'!O71</f>
        <v>276528.64069700002</v>
      </c>
      <c r="P21" s="58">
        <f>+'CUADRO 7A'!P71</f>
        <v>234184.499916</v>
      </c>
      <c r="Q21" s="58">
        <f>+'CUADRO 7A'!Q71</f>
        <v>199605</v>
      </c>
      <c r="R21" s="58">
        <f>+'CUADRO 7A'!R71</f>
        <v>204841.77</v>
      </c>
      <c r="S21" s="58">
        <f>+'CUADRO 7A'!S71</f>
        <v>275000</v>
      </c>
      <c r="T21" s="58">
        <f>+'CUADRO 7A'!T71</f>
        <v>457000</v>
      </c>
      <c r="U21" s="58">
        <f>+'CUADRO 7A'!U71</f>
        <v>298000</v>
      </c>
      <c r="V21" s="58">
        <f>+'CUADRO 7A'!V71</f>
        <v>306940</v>
      </c>
      <c r="W21" s="58">
        <f>+'CUADRO 7A'!W71</f>
        <v>337206</v>
      </c>
      <c r="X21" s="58">
        <f>+'CUADRO 7A'!X71</f>
        <v>313614.43283599999</v>
      </c>
      <c r="Y21" s="58">
        <f>+'CUADRO 7A'!Y71</f>
        <v>359097.94586400001</v>
      </c>
      <c r="Z21" s="58">
        <f>+'CUADRO 7A'!Z71</f>
        <v>374539.15753600001</v>
      </c>
      <c r="AA21" s="58">
        <f>+'CUADRO 7A'!AA71</f>
        <v>470243.90161900001</v>
      </c>
      <c r="AB21" s="58">
        <f>+'CUADRO 7A'!AB71</f>
        <v>498459</v>
      </c>
    </row>
    <row r="22" spans="2:28" ht="11.25" customHeight="1" x14ac:dyDescent="0.2">
      <c r="B22" s="61" t="s">
        <v>164</v>
      </c>
      <c r="C22" s="58">
        <f>+'CUADRO 7A'!C72</f>
        <v>1210.64796</v>
      </c>
      <c r="D22" s="58">
        <f>+'CUADRO 7A'!D72</f>
        <v>1579.4631199999999</v>
      </c>
      <c r="E22" s="58">
        <f>+'CUADRO 7A'!E72</f>
        <v>1603.9855970000001</v>
      </c>
      <c r="F22" s="58">
        <f>+'CUADRO 7A'!F72</f>
        <v>1673.8776499999999</v>
      </c>
      <c r="G22" s="58">
        <f>+'CUADRO 7A'!G72</f>
        <v>1471.973919</v>
      </c>
      <c r="H22" s="58">
        <f>+'CUADRO 7A'!H72</f>
        <v>1513.8830680000001</v>
      </c>
      <c r="I22" s="58">
        <f>+'CUADRO 7A'!I72</f>
        <v>1636.4957440000001</v>
      </c>
      <c r="J22" s="58">
        <f>+'CUADRO 7A'!J72</f>
        <v>1710.138052</v>
      </c>
      <c r="K22" s="58">
        <f>+'CUADRO 7A'!K72</f>
        <v>0</v>
      </c>
      <c r="L22" s="58">
        <f>+'CUADRO 7A'!L72</f>
        <v>0</v>
      </c>
      <c r="M22" s="58">
        <f>+'CUADRO 7A'!M72</f>
        <v>0</v>
      </c>
      <c r="N22" s="58">
        <f>+'CUADRO 7A'!N72</f>
        <v>0</v>
      </c>
      <c r="O22" s="58">
        <f>+'CUADRO 7A'!O72</f>
        <v>0</v>
      </c>
      <c r="P22" s="58">
        <f>+'CUADRO 7A'!P72</f>
        <v>0</v>
      </c>
      <c r="Q22" s="58">
        <f>+'CUADRO 7A'!Q72</f>
        <v>0</v>
      </c>
      <c r="R22" s="58">
        <f>+'CUADRO 7A'!R72</f>
        <v>0</v>
      </c>
      <c r="S22" s="58">
        <f>+'CUADRO 7A'!S72</f>
        <v>0</v>
      </c>
      <c r="T22" s="58">
        <f>+'CUADRO 7A'!T72</f>
        <v>0</v>
      </c>
      <c r="U22" s="58">
        <f>+'CUADRO 7A'!U72</f>
        <v>0</v>
      </c>
      <c r="V22" s="58">
        <f>+'CUADRO 7A'!V72</f>
        <v>0</v>
      </c>
      <c r="W22" s="58">
        <f>+'CUADRO 7A'!W72</f>
        <v>0</v>
      </c>
      <c r="X22" s="58">
        <f>+'CUADRO 7A'!X72</f>
        <v>0</v>
      </c>
      <c r="Y22" s="58">
        <f>+'CUADRO 7A'!Y72</f>
        <v>0</v>
      </c>
      <c r="Z22" s="58">
        <f>+'CUADRO 7A'!Z72</f>
        <v>0</v>
      </c>
      <c r="AA22" s="58">
        <f>+'CUADRO 7A'!AA72</f>
        <v>0</v>
      </c>
      <c r="AB22" s="58">
        <f>+'CUADRO 7A'!AB72</f>
        <v>0</v>
      </c>
    </row>
    <row r="23" spans="2:28" ht="11.25" customHeight="1" x14ac:dyDescent="0.2">
      <c r="B23" s="61" t="s">
        <v>283</v>
      </c>
      <c r="C23" s="58">
        <f>+'CUADRO 7A'!C73</f>
        <v>576110.01800000004</v>
      </c>
      <c r="D23" s="58">
        <f>+'CUADRO 7A'!D73</f>
        <v>770963.28361799999</v>
      </c>
      <c r="E23" s="58">
        <f>+'CUADRO 7A'!E73</f>
        <v>689223.755672</v>
      </c>
      <c r="F23" s="58">
        <f>+'CUADRO 7A'!F73</f>
        <v>591775.59600000002</v>
      </c>
      <c r="G23" s="58">
        <f>+'CUADRO 7A'!G73</f>
        <v>1001434.219173</v>
      </c>
      <c r="H23" s="58">
        <f>+'CUADRO 7A'!H73</f>
        <v>969294.62</v>
      </c>
      <c r="I23" s="58">
        <f>+'CUADRO 7A'!I73</f>
        <v>1419875.5019960001</v>
      </c>
      <c r="J23" s="58">
        <f>+'CUADRO 7A'!J73</f>
        <v>1651624.221569</v>
      </c>
      <c r="K23" s="58">
        <f>+'CUADRO 7A'!K73</f>
        <v>157800</v>
      </c>
      <c r="L23" s="58">
        <f>+'CUADRO 7A'!L73</f>
        <v>585451.12512500002</v>
      </c>
      <c r="M23" s="58">
        <f>+'CUADRO 7A'!M73</f>
        <v>1227450</v>
      </c>
      <c r="N23" s="58">
        <f>+'CUADRO 7A'!N73</f>
        <v>1291417.6674220001</v>
      </c>
      <c r="O23" s="58">
        <f>+'CUADRO 7A'!O73</f>
        <v>999400</v>
      </c>
      <c r="P23" s="58">
        <f>+'CUADRO 7A'!P73</f>
        <v>1123606.5173899999</v>
      </c>
      <c r="Q23" s="58">
        <f>+'CUADRO 7A'!Q73</f>
        <v>2422000</v>
      </c>
      <c r="R23" s="58">
        <f>+'CUADRO 7A'!R73</f>
        <v>1284400</v>
      </c>
      <c r="S23" s="58">
        <f>+'CUADRO 7A'!S73</f>
        <v>1343399.9998240001</v>
      </c>
      <c r="T23" s="58">
        <f>+'CUADRO 7A'!T73</f>
        <v>1555383.406491</v>
      </c>
      <c r="U23" s="58">
        <f>+'CUADRO 7A'!U73</f>
        <v>1555144.47</v>
      </c>
      <c r="V23" s="58">
        <f>+'CUADRO 7A'!V73</f>
        <v>1646200.2320000001</v>
      </c>
      <c r="W23" s="58">
        <f>+'CUADRO 7A'!W73</f>
        <v>2263852.889</v>
      </c>
      <c r="X23" s="58">
        <f>+'CUADRO 7A'!X73</f>
        <v>2311808.3158800001</v>
      </c>
      <c r="Y23" s="58">
        <f>+'CUADRO 7A'!Y73</f>
        <v>2338024.8149999999</v>
      </c>
      <c r="Z23" s="58">
        <f>+'CUADRO 7A'!Z73</f>
        <v>2948326.7859999998</v>
      </c>
      <c r="AA23" s="58">
        <f>+'CUADRO 7A'!AA73</f>
        <v>2889103.7050000001</v>
      </c>
      <c r="AB23" s="58">
        <f>+'CUADRO 7A'!AB73</f>
        <v>3119350.2880000002</v>
      </c>
    </row>
    <row r="24" spans="2:28" ht="11.25" customHeight="1" x14ac:dyDescent="0.2">
      <c r="B24" s="61" t="s">
        <v>284</v>
      </c>
      <c r="C24" s="58">
        <f>+'CUADRO 7A'!C74</f>
        <v>150000</v>
      </c>
      <c r="D24" s="58">
        <f>+'CUADRO 7A'!D74</f>
        <v>153750.39999999999</v>
      </c>
      <c r="E24" s="58">
        <f>+'CUADRO 7A'!E74</f>
        <v>160000</v>
      </c>
      <c r="F24" s="58">
        <f>+'CUADRO 7A'!F74</f>
        <v>169600.00393400001</v>
      </c>
      <c r="G24" s="58">
        <f>+'CUADRO 7A'!G74</f>
        <v>191351.52</v>
      </c>
      <c r="H24" s="58">
        <f>+'CUADRO 7A'!H74</f>
        <v>218025.58</v>
      </c>
      <c r="I24" s="58">
        <f>+'CUADRO 7A'!I74</f>
        <v>249000</v>
      </c>
      <c r="J24" s="58">
        <f>+'CUADRO 7A'!J74</f>
        <v>336700.87</v>
      </c>
      <c r="K24" s="58">
        <f>+'CUADRO 7A'!K74</f>
        <v>324585.40045000002</v>
      </c>
      <c r="L24" s="58">
        <f>+'CUADRO 7A'!L74</f>
        <v>558488.26440900005</v>
      </c>
      <c r="M24" s="58">
        <f>+'CUADRO 7A'!M74</f>
        <v>579019.79498500004</v>
      </c>
      <c r="N24" s="58">
        <f>+'CUADRO 7A'!N74</f>
        <v>632822.78883500001</v>
      </c>
      <c r="O24" s="58">
        <f>+'CUADRO 7A'!O74</f>
        <v>642822.78883500001</v>
      </c>
      <c r="P24" s="58">
        <f>+'CUADRO 7A'!P74</f>
        <v>875917</v>
      </c>
      <c r="Q24" s="58">
        <f>+'CUADRO 7A'!Q74</f>
        <v>1097169.3500000001</v>
      </c>
      <c r="R24" s="58">
        <f>+'CUADRO 7A'!R74</f>
        <v>1336312.288193</v>
      </c>
      <c r="S24" s="58">
        <f>+'CUADRO 7A'!S74</f>
        <v>1422358.9094990001</v>
      </c>
      <c r="T24" s="58">
        <f>+'CUADRO 7A'!T74</f>
        <v>1428634.4521900001</v>
      </c>
      <c r="U24" s="58">
        <f>+'CUADRO 7A'!U74</f>
        <v>1235538</v>
      </c>
      <c r="V24" s="58">
        <f>+'CUADRO 7A'!V74</f>
        <v>1290105.086223</v>
      </c>
      <c r="W24" s="58">
        <f>+'CUADRO 7A'!W74</f>
        <v>1708273.680708</v>
      </c>
      <c r="X24" s="58">
        <f>+'CUADRO 7A'!X74</f>
        <v>1573460.678079</v>
      </c>
      <c r="Y24" s="58">
        <f>+'CUADRO 7A'!Y74</f>
        <v>994888.35601400002</v>
      </c>
      <c r="Z24" s="58">
        <f>+'CUADRO 7A'!Z74</f>
        <v>1084831.4485559999</v>
      </c>
      <c r="AA24" s="58">
        <f>+'CUADRO 7A'!AA74</f>
        <v>1203330.1961960001</v>
      </c>
      <c r="AB24" s="58">
        <f>+'CUADRO 7A'!AB74</f>
        <v>2349287.864112</v>
      </c>
    </row>
    <row r="25" spans="2:28" ht="11.25" customHeight="1" x14ac:dyDescent="0.2">
      <c r="B25" s="61" t="s">
        <v>167</v>
      </c>
      <c r="C25" s="58">
        <f>+'CUADRO 7A'!C75</f>
        <v>5430.6966359999997</v>
      </c>
      <c r="D25" s="58">
        <f>+'CUADRO 7A'!D75</f>
        <v>6081.2463019999996</v>
      </c>
      <c r="E25" s="58">
        <f>+'CUADRO 7A'!E75</f>
        <v>5842.9502119999997</v>
      </c>
      <c r="F25" s="58">
        <f>+'CUADRO 7A'!F75</f>
        <v>3978.0560679999999</v>
      </c>
      <c r="G25" s="58">
        <f>+'CUADRO 7A'!G75</f>
        <v>4917.7</v>
      </c>
      <c r="H25" s="58">
        <f>+'CUADRO 7A'!H75</f>
        <v>5904.7</v>
      </c>
      <c r="I25" s="58">
        <f>+'CUADRO 7A'!I75</f>
        <v>6708.0568290000001</v>
      </c>
      <c r="J25" s="58">
        <f>+'CUADRO 7A'!J75</f>
        <v>7454.2780000000002</v>
      </c>
      <c r="K25" s="58">
        <f>+'CUADRO 7A'!K75</f>
        <v>8849</v>
      </c>
      <c r="L25" s="58">
        <f>+'CUADRO 7A'!L75</f>
        <v>9270</v>
      </c>
      <c r="M25" s="58">
        <f>+'CUADRO 7A'!M75</f>
        <v>19201.582999999999</v>
      </c>
      <c r="N25" s="58">
        <f>+'CUADRO 7A'!N75</f>
        <v>17549.2</v>
      </c>
      <c r="O25" s="58">
        <f>+'CUADRO 7A'!O75</f>
        <v>18790.599999999999</v>
      </c>
      <c r="P25" s="58">
        <f>+'CUADRO 7A'!P75</f>
        <v>16812.400000000001</v>
      </c>
      <c r="Q25" s="58">
        <f>+'CUADRO 7A'!Q75</f>
        <v>19775.7</v>
      </c>
      <c r="R25" s="58">
        <f>+'CUADRO 7A'!R75</f>
        <v>22574.71</v>
      </c>
      <c r="S25" s="58">
        <f>+'CUADRO 7A'!S75</f>
        <v>25357.200799999999</v>
      </c>
      <c r="T25" s="58">
        <f>+'CUADRO 7A'!T75</f>
        <v>28511.363583999999</v>
      </c>
      <c r="U25" s="58">
        <f>+'CUADRO 7A'!U75</f>
        <v>28473.958850999999</v>
      </c>
      <c r="V25" s="58">
        <f>+'CUADRO 7A'!V75</f>
        <v>29339.729923999999</v>
      </c>
      <c r="W25" s="58">
        <f>+'CUADRO 7A'!W75</f>
        <v>0</v>
      </c>
      <c r="X25" s="58">
        <f>+'CUADRO 7A'!X75</f>
        <v>0</v>
      </c>
      <c r="Y25" s="58">
        <f>+'CUADRO 7A'!Y75</f>
        <v>0</v>
      </c>
      <c r="Z25" s="58">
        <f>+'CUADRO 7A'!Z75</f>
        <v>0</v>
      </c>
      <c r="AA25" s="58">
        <f>+'CUADRO 7A'!AA75</f>
        <v>0</v>
      </c>
      <c r="AB25" s="58">
        <f>+'CUADRO 7A'!AB75</f>
        <v>0</v>
      </c>
    </row>
    <row r="26" spans="2:28" ht="11.25" customHeight="1" x14ac:dyDescent="0.2">
      <c r="B26" s="61" t="s">
        <v>285</v>
      </c>
      <c r="C26" s="58">
        <f>+'CUADRO 7A'!C76</f>
        <v>3838.0669720000001</v>
      </c>
      <c r="D26" s="58">
        <f>+'CUADRO 7A'!D76</f>
        <v>6011.7621170000002</v>
      </c>
      <c r="E26" s="58">
        <f>+'CUADRO 7A'!E76</f>
        <v>8098.4770500000004</v>
      </c>
      <c r="F26" s="58">
        <f>+'CUADRO 7A'!F76</f>
        <v>6587.86</v>
      </c>
      <c r="G26" s="58">
        <f>+'CUADRO 7A'!G76</f>
        <v>6391.2</v>
      </c>
      <c r="H26" s="58">
        <f>+'CUADRO 7A'!H76</f>
        <v>7934.8</v>
      </c>
      <c r="I26" s="58">
        <f>+'CUADRO 7A'!I76</f>
        <v>9078.8776199999993</v>
      </c>
      <c r="J26" s="58">
        <f>+'CUADRO 7A'!J76</f>
        <v>13158</v>
      </c>
      <c r="K26" s="58">
        <f>+'CUADRO 7A'!K76</f>
        <v>14260</v>
      </c>
      <c r="L26" s="58">
        <f>+'CUADRO 7A'!L76</f>
        <v>15355.4</v>
      </c>
      <c r="M26" s="58">
        <f>+'CUADRO 7A'!M76</f>
        <v>17003.599999999999</v>
      </c>
      <c r="N26" s="58">
        <f>+'CUADRO 7A'!N76</f>
        <v>16483.8</v>
      </c>
      <c r="O26" s="58">
        <f>+'CUADRO 7A'!O76</f>
        <v>17337.525000000001</v>
      </c>
      <c r="P26" s="58">
        <f>+'CUADRO 7A'!P76</f>
        <v>17487.400000000001</v>
      </c>
      <c r="Q26" s="58">
        <f>+'CUADRO 7A'!Q76</f>
        <v>27178.812000000002</v>
      </c>
      <c r="R26" s="58">
        <f>+'CUADRO 7A'!R76</f>
        <v>23600.848999999998</v>
      </c>
      <c r="S26" s="58">
        <f>+'CUADRO 7A'!S76</f>
        <v>17577.013279999999</v>
      </c>
      <c r="T26" s="58">
        <f>+'CUADRO 7A'!T76</f>
        <v>20317.309000000001</v>
      </c>
      <c r="U26" s="58">
        <f>+'CUADRO 7A'!U76</f>
        <v>23961.291000000001</v>
      </c>
      <c r="V26" s="58">
        <f>+'CUADRO 7A'!V76</f>
        <v>28015.328300000001</v>
      </c>
      <c r="W26" s="58">
        <f>+'CUADRO 7A'!W76</f>
        <v>31339.868170999998</v>
      </c>
      <c r="X26" s="58">
        <f>+'CUADRO 7A'!X76</f>
        <v>37700.938000000002</v>
      </c>
      <c r="Y26" s="58">
        <f>+'CUADRO 7A'!Y76</f>
        <v>34610.226602000002</v>
      </c>
      <c r="Z26" s="58">
        <f>+'CUADRO 7A'!Z76</f>
        <v>40194.783003999997</v>
      </c>
      <c r="AA26" s="58">
        <f>+'CUADRO 7A'!AA76</f>
        <v>41656.388981999997</v>
      </c>
      <c r="AB26" s="58">
        <f>+'CUADRO 7A'!AB76</f>
        <v>43768.1</v>
      </c>
    </row>
    <row r="27" spans="2:28" ht="11.25" customHeight="1" x14ac:dyDescent="0.2">
      <c r="B27" s="61" t="s">
        <v>286</v>
      </c>
      <c r="C27" s="58">
        <f>+'CUADRO 7A'!C77</f>
        <v>3122.769808</v>
      </c>
      <c r="D27" s="58">
        <f>+'CUADRO 7A'!D77</f>
        <v>3933.064034</v>
      </c>
      <c r="E27" s="58">
        <f>+'CUADRO 7A'!E77</f>
        <v>3849.0079999999998</v>
      </c>
      <c r="F27" s="58">
        <f>+'CUADRO 7A'!F77</f>
        <v>4344.7268919999997</v>
      </c>
      <c r="G27" s="58">
        <f>+'CUADRO 7A'!G77</f>
        <v>4847.6056369999997</v>
      </c>
      <c r="H27" s="58">
        <f>+'CUADRO 7A'!H77</f>
        <v>6620.1054160000003</v>
      </c>
      <c r="I27" s="58">
        <f>+'CUADRO 7A'!I77</f>
        <v>11975.118856999999</v>
      </c>
      <c r="J27" s="58">
        <f>+'CUADRO 7A'!J77</f>
        <v>11111.91913</v>
      </c>
      <c r="K27" s="58">
        <f>+'CUADRO 7A'!K77</f>
        <v>13063.495992</v>
      </c>
      <c r="L27" s="58">
        <f>+'CUADRO 7A'!L77</f>
        <v>11482.196443999999</v>
      </c>
      <c r="M27" s="58">
        <f>+'CUADRO 7A'!M77</f>
        <v>13742.976955</v>
      </c>
      <c r="N27" s="58">
        <f>+'CUADRO 7A'!N77</f>
        <v>16155.42</v>
      </c>
      <c r="O27" s="58">
        <f>+'CUADRO 7A'!O77</f>
        <v>17549.313999999998</v>
      </c>
      <c r="P27" s="58">
        <f>+'CUADRO 7A'!P77</f>
        <v>16089.4</v>
      </c>
      <c r="Q27" s="58">
        <f>+'CUADRO 7A'!Q77</f>
        <v>13086.281999999999</v>
      </c>
      <c r="R27" s="58">
        <f>+'CUADRO 7A'!R77</f>
        <v>12329.430926999999</v>
      </c>
      <c r="S27" s="58">
        <f>+'CUADRO 7A'!S77</f>
        <v>12202.148687000001</v>
      </c>
      <c r="T27" s="58">
        <f>+'CUADRO 7A'!T77</f>
        <v>15545.672017000001</v>
      </c>
      <c r="U27" s="58">
        <f>+'CUADRO 7A'!U77</f>
        <v>17052.045999999998</v>
      </c>
      <c r="V27" s="58">
        <f>+'CUADRO 7A'!V77</f>
        <v>17295.277302999999</v>
      </c>
      <c r="W27" s="58">
        <f>+'CUADRO 7A'!W77</f>
        <v>23583.810075000001</v>
      </c>
      <c r="X27" s="58">
        <f>+'CUADRO 7A'!X77</f>
        <v>24498.607</v>
      </c>
      <c r="Y27" s="58">
        <f>+'CUADRO 7A'!Y77</f>
        <v>23789.926417999999</v>
      </c>
      <c r="Z27" s="58">
        <f>+'CUADRO 7A'!Z77</f>
        <v>29656.653672</v>
      </c>
      <c r="AA27" s="58">
        <f>+'CUADRO 7A'!AA77</f>
        <v>30646.39284</v>
      </c>
      <c r="AB27" s="58">
        <f>+'CUADRO 7A'!AB77</f>
        <v>33480.400000000001</v>
      </c>
    </row>
    <row r="28" spans="2:28" ht="11.25" customHeight="1" x14ac:dyDescent="0.2">
      <c r="B28" s="61" t="s">
        <v>170</v>
      </c>
      <c r="C28" s="58">
        <f>+'CUADRO 7A'!C78</f>
        <v>16662</v>
      </c>
      <c r="D28" s="58">
        <f>+'CUADRO 7A'!D78</f>
        <v>18967.037</v>
      </c>
      <c r="E28" s="58">
        <f>+'CUADRO 7A'!E78</f>
        <v>12685.058999999999</v>
      </c>
      <c r="F28" s="58">
        <f>+'CUADRO 7A'!F78</f>
        <v>10345.807000000001</v>
      </c>
      <c r="G28" s="58">
        <f>+'CUADRO 7A'!G78</f>
        <v>10000</v>
      </c>
      <c r="H28" s="58">
        <f>+'CUADRO 7A'!H78</f>
        <v>10450</v>
      </c>
      <c r="I28" s="58">
        <f>+'CUADRO 7A'!I78</f>
        <v>8000</v>
      </c>
      <c r="J28" s="58">
        <f>+'CUADRO 7A'!J78</f>
        <v>8320</v>
      </c>
      <c r="K28" s="58">
        <f>+'CUADRO 7A'!K78</f>
        <v>7611.2</v>
      </c>
      <c r="L28" s="58">
        <f>+'CUADRO 7A'!L78</f>
        <v>8955.6479999999992</v>
      </c>
      <c r="M28" s="58">
        <f>+'CUADRO 7A'!M78</f>
        <v>9313.8739999999998</v>
      </c>
      <c r="N28" s="58">
        <f>+'CUADRO 7A'!N78</f>
        <v>9209.5589999999993</v>
      </c>
      <c r="O28" s="58">
        <f>+'CUADRO 7A'!O78</f>
        <v>9485.8459999999995</v>
      </c>
      <c r="P28" s="58">
        <f>+'CUADRO 7A'!P78</f>
        <v>0</v>
      </c>
      <c r="Q28" s="58">
        <f>+'CUADRO 7A'!Q78</f>
        <v>0</v>
      </c>
      <c r="R28" s="58">
        <f>+'CUADRO 7A'!R78</f>
        <v>0</v>
      </c>
      <c r="S28" s="58">
        <f>+'CUADRO 7A'!S78</f>
        <v>0</v>
      </c>
      <c r="T28" s="58">
        <f>+'CUADRO 7A'!T78</f>
        <v>0</v>
      </c>
      <c r="U28" s="58">
        <f>+'CUADRO 7A'!U78</f>
        <v>0</v>
      </c>
      <c r="V28" s="58">
        <f>+'CUADRO 7A'!V78</f>
        <v>0</v>
      </c>
      <c r="W28" s="58">
        <f>+'CUADRO 7A'!W78</f>
        <v>0</v>
      </c>
      <c r="X28" s="58">
        <f>+'CUADRO 7A'!X78</f>
        <v>0</v>
      </c>
      <c r="Y28" s="58">
        <f>+'CUADRO 7A'!Y78</f>
        <v>0</v>
      </c>
      <c r="Z28" s="58">
        <f>+'CUADRO 7A'!Z78</f>
        <v>0</v>
      </c>
      <c r="AA28" s="58">
        <f>+'CUADRO 7A'!AA78</f>
        <v>0</v>
      </c>
      <c r="AB28" s="58">
        <f>+'CUADRO 7A'!AB78</f>
        <v>0</v>
      </c>
    </row>
    <row r="29" spans="2:28" ht="11.25" customHeight="1" x14ac:dyDescent="0.2">
      <c r="B29" s="61" t="s">
        <v>287</v>
      </c>
      <c r="C29" s="58">
        <f>+'CUADRO 7A'!C79</f>
        <v>1226.718044</v>
      </c>
      <c r="D29" s="58">
        <f>+'CUADRO 7A'!D79</f>
        <v>1282.9910400000001</v>
      </c>
      <c r="E29" s="58">
        <f>+'CUADRO 7A'!E79</f>
        <v>1846.848403</v>
      </c>
      <c r="F29" s="58">
        <f>+'CUADRO 7A'!F79</f>
        <v>1285.2482070000001</v>
      </c>
      <c r="G29" s="58">
        <f>+'CUADRO 7A'!G79</f>
        <v>1927.4981330000001</v>
      </c>
      <c r="H29" s="58">
        <f>+'CUADRO 7A'!H79</f>
        <v>1999.4868240000001</v>
      </c>
      <c r="I29" s="58">
        <f>+'CUADRO 7A'!I79</f>
        <v>2406.6736930000002</v>
      </c>
      <c r="J29" s="58">
        <f>+'CUADRO 7A'!J79</f>
        <v>5286.012009</v>
      </c>
      <c r="K29" s="58">
        <f>+'CUADRO 7A'!K79</f>
        <v>7264</v>
      </c>
      <c r="L29" s="58">
        <f>+'CUADRO 7A'!L79</f>
        <v>6392.58</v>
      </c>
      <c r="M29" s="58">
        <f>+'CUADRO 7A'!M79</f>
        <v>6727.4301999999998</v>
      </c>
      <c r="N29" s="58">
        <f>+'CUADRO 7A'!N79</f>
        <v>5362.9316959999996</v>
      </c>
      <c r="O29" s="58">
        <f>+'CUADRO 7A'!O79</f>
        <v>4793</v>
      </c>
      <c r="P29" s="58">
        <f>+'CUADRO 7A'!P79</f>
        <v>4792</v>
      </c>
      <c r="Q29" s="58">
        <f>+'CUADRO 7A'!Q79</f>
        <v>4298</v>
      </c>
      <c r="R29" s="58">
        <f>+'CUADRO 7A'!R79</f>
        <v>4138.2</v>
      </c>
      <c r="S29" s="58">
        <f>+'CUADRO 7A'!S79</f>
        <v>3921.1795120000002</v>
      </c>
      <c r="T29" s="58">
        <f>+'CUADRO 7A'!T79</f>
        <v>1354.5147999999999</v>
      </c>
      <c r="U29" s="58">
        <f>+'CUADRO 7A'!U79</f>
        <v>2122.0644539999998</v>
      </c>
      <c r="V29" s="58">
        <f>+'CUADRO 7A'!V79</f>
        <v>2198.0650000000001</v>
      </c>
      <c r="W29" s="58">
        <f>+'CUADRO 7A'!W79</f>
        <v>1251.326026</v>
      </c>
      <c r="X29" s="58">
        <f>+'CUADRO 7A'!X79</f>
        <v>2497.0850009999999</v>
      </c>
      <c r="Y29" s="58">
        <f>+'CUADRO 7A'!Y79</f>
        <v>1599.5029999999999</v>
      </c>
      <c r="Z29" s="58">
        <f>+'CUADRO 7A'!Z79</f>
        <v>1005.587493</v>
      </c>
      <c r="AA29" s="58">
        <f>+'CUADRO 7A'!AA79</f>
        <v>624</v>
      </c>
      <c r="AB29" s="58">
        <f>+'CUADRO 7A'!AB79</f>
        <v>619</v>
      </c>
    </row>
    <row r="30" spans="2:28" ht="11.25" customHeight="1" x14ac:dyDescent="0.2">
      <c r="B30" s="61" t="s">
        <v>172</v>
      </c>
      <c r="C30" s="58">
        <f>+'CUADRO 7A'!C80</f>
        <v>2349.5622149999999</v>
      </c>
      <c r="D30" s="58">
        <f>+'CUADRO 7A'!D80</f>
        <v>2363.6797539999998</v>
      </c>
      <c r="E30" s="58">
        <f>+'CUADRO 7A'!E80</f>
        <v>11301.396000999999</v>
      </c>
      <c r="F30" s="58">
        <f>+'CUADRO 7A'!F80</f>
        <v>12064.665956999999</v>
      </c>
      <c r="G30" s="58">
        <f>+'CUADRO 7A'!G80</f>
        <v>10910.071807</v>
      </c>
      <c r="H30" s="58">
        <f>+'CUADRO 7A'!H80</f>
        <v>0</v>
      </c>
      <c r="I30" s="58">
        <f>+'CUADRO 7A'!I80</f>
        <v>0</v>
      </c>
      <c r="J30" s="58">
        <f>+'CUADRO 7A'!J80</f>
        <v>0</v>
      </c>
      <c r="K30" s="58">
        <f>+'CUADRO 7A'!K80</f>
        <v>0</v>
      </c>
      <c r="L30" s="58">
        <f>+'CUADRO 7A'!L80</f>
        <v>0</v>
      </c>
      <c r="M30" s="58">
        <f>+'CUADRO 7A'!M80</f>
        <v>0</v>
      </c>
      <c r="N30" s="58">
        <f>+'CUADRO 7A'!N80</f>
        <v>0</v>
      </c>
      <c r="O30" s="58">
        <f>+'CUADRO 7A'!O80</f>
        <v>0</v>
      </c>
      <c r="P30" s="58">
        <f>+'CUADRO 7A'!P80</f>
        <v>0</v>
      </c>
      <c r="Q30" s="58">
        <f>+'CUADRO 7A'!Q80</f>
        <v>0</v>
      </c>
      <c r="R30" s="58">
        <f>+'CUADRO 7A'!R80</f>
        <v>0</v>
      </c>
      <c r="S30" s="58">
        <f>+'CUADRO 7A'!S80</f>
        <v>0</v>
      </c>
      <c r="T30" s="58">
        <f>+'CUADRO 7A'!T80</f>
        <v>0</v>
      </c>
      <c r="U30" s="58">
        <f>+'CUADRO 7A'!U80</f>
        <v>0</v>
      </c>
      <c r="V30" s="58">
        <f>+'CUADRO 7A'!V80</f>
        <v>0</v>
      </c>
      <c r="W30" s="58">
        <f>+'CUADRO 7A'!W80</f>
        <v>0</v>
      </c>
      <c r="X30" s="58">
        <f>+'CUADRO 7A'!X80</f>
        <v>0</v>
      </c>
      <c r="Y30" s="58">
        <f>+'CUADRO 7A'!Y80</f>
        <v>0</v>
      </c>
      <c r="Z30" s="58">
        <f>+'CUADRO 7A'!Z80</f>
        <v>0</v>
      </c>
      <c r="AA30" s="58">
        <f>+'CUADRO 7A'!AA80</f>
        <v>0</v>
      </c>
      <c r="AB30" s="58">
        <f>+'CUADRO 7A'!AB80</f>
        <v>0</v>
      </c>
    </row>
    <row r="31" spans="2:28" ht="11.25" customHeight="1" x14ac:dyDescent="0.2">
      <c r="B31" s="61" t="s">
        <v>288</v>
      </c>
      <c r="C31" s="58">
        <f>+'CUADRO 7A'!C81</f>
        <v>155070.96599999999</v>
      </c>
      <c r="D31" s="58">
        <f>+'CUADRO 7A'!D81</f>
        <v>196430.63500000001</v>
      </c>
      <c r="E31" s="58">
        <f>+'CUADRO 7A'!E81</f>
        <v>201272.715</v>
      </c>
      <c r="F31" s="58">
        <f>+'CUADRO 7A'!F81</f>
        <v>220915.72099999999</v>
      </c>
      <c r="G31" s="58">
        <f>+'CUADRO 7A'!G81</f>
        <v>254556.48800000001</v>
      </c>
      <c r="H31" s="58">
        <f>+'CUADRO 7A'!H81</f>
        <v>269407.05298899999</v>
      </c>
      <c r="I31" s="58">
        <f>+'CUADRO 7A'!I81</f>
        <v>299228.46600000001</v>
      </c>
      <c r="J31" s="58">
        <f>+'CUADRO 7A'!J81</f>
        <v>342632</v>
      </c>
      <c r="K31" s="58">
        <f>+'CUADRO 7A'!K81</f>
        <v>375004</v>
      </c>
      <c r="L31" s="58">
        <f>+'CUADRO 7A'!L81</f>
        <v>463422.68</v>
      </c>
      <c r="M31" s="58">
        <f>+'CUADRO 7A'!M81</f>
        <v>502684.69500000001</v>
      </c>
      <c r="N31" s="58">
        <f>+'CUADRO 7A'!N81</f>
        <v>516596.72600000002</v>
      </c>
      <c r="O31" s="58">
        <f>+'CUADRO 7A'!O81</f>
        <v>530909.80200000003</v>
      </c>
      <c r="P31" s="58">
        <f>+'CUADRO 7A'!P81</f>
        <v>543281</v>
      </c>
      <c r="Q31" s="58">
        <f>+'CUADRO 7A'!Q81</f>
        <v>625529</v>
      </c>
      <c r="R31" s="58">
        <f>+'CUADRO 7A'!R81</f>
        <v>641755</v>
      </c>
      <c r="S31" s="58">
        <f>+'CUADRO 7A'!S81</f>
        <v>693094.83057200001</v>
      </c>
      <c r="T31" s="58">
        <f>+'CUADRO 7A'!T81</f>
        <v>830206</v>
      </c>
      <c r="U31" s="58">
        <f>+'CUADRO 7A'!U81</f>
        <v>814853</v>
      </c>
      <c r="V31" s="58">
        <f>+'CUADRO 7A'!V81</f>
        <v>972829.72</v>
      </c>
      <c r="W31" s="58">
        <f>+'CUADRO 7A'!W81</f>
        <v>935227.58852200001</v>
      </c>
      <c r="X31" s="58">
        <f>+'CUADRO 7A'!X81</f>
        <v>1050940</v>
      </c>
      <c r="Y31" s="58">
        <f>+'CUADRO 7A'!Y81</f>
        <v>1086444</v>
      </c>
      <c r="Z31" s="58">
        <f>+'CUADRO 7A'!Z81</f>
        <v>1322509</v>
      </c>
      <c r="AA31" s="58">
        <f>+'CUADRO 7A'!AA81</f>
        <v>1442462</v>
      </c>
      <c r="AB31" s="58">
        <f>+'CUADRO 7A'!AB81</f>
        <v>1660618</v>
      </c>
    </row>
    <row r="32" spans="2:28" ht="11.25" customHeight="1" x14ac:dyDescent="0.2">
      <c r="B32" s="61" t="s">
        <v>289</v>
      </c>
      <c r="C32" s="58">
        <f>+'CUADRO 7A'!C82</f>
        <v>165629.72</v>
      </c>
      <c r="D32" s="58">
        <f>+'CUADRO 7A'!D82</f>
        <v>193283.9</v>
      </c>
      <c r="E32" s="58">
        <f>+'CUADRO 7A'!E82</f>
        <v>198163</v>
      </c>
      <c r="F32" s="58">
        <f>+'CUADRO 7A'!F82</f>
        <v>218412.699999</v>
      </c>
      <c r="G32" s="58">
        <f>+'CUADRO 7A'!G82</f>
        <v>263372.53999999998</v>
      </c>
      <c r="H32" s="58">
        <f>+'CUADRO 7A'!H82</f>
        <v>275673</v>
      </c>
      <c r="I32" s="58">
        <f>+'CUADRO 7A'!I82</f>
        <v>307023</v>
      </c>
      <c r="J32" s="58">
        <f>+'CUADRO 7A'!J82</f>
        <v>353574</v>
      </c>
      <c r="K32" s="58">
        <f>+'CUADRO 7A'!K82</f>
        <v>404663</v>
      </c>
      <c r="L32" s="58">
        <f>+'CUADRO 7A'!L82</f>
        <v>503934</v>
      </c>
      <c r="M32" s="58">
        <f>+'CUADRO 7A'!M82</f>
        <v>501373</v>
      </c>
      <c r="N32" s="58">
        <f>+'CUADRO 7A'!N82</f>
        <v>515027.19</v>
      </c>
      <c r="O32" s="58">
        <f>+'CUADRO 7A'!O82</f>
        <v>517681.923992</v>
      </c>
      <c r="P32" s="58">
        <f>+'CUADRO 7A'!P82</f>
        <v>602578.30000000005</v>
      </c>
      <c r="Q32" s="58">
        <f>+'CUADRO 7A'!Q82</f>
        <v>620342</v>
      </c>
      <c r="R32" s="58">
        <f>+'CUADRO 7A'!R82</f>
        <v>751354</v>
      </c>
      <c r="S32" s="58">
        <f>+'CUADRO 7A'!S82</f>
        <v>780816.39639400004</v>
      </c>
      <c r="T32" s="58">
        <f>+'CUADRO 7A'!T82</f>
        <v>786539</v>
      </c>
      <c r="U32" s="58">
        <f>+'CUADRO 7A'!U82</f>
        <v>813299.13424599997</v>
      </c>
      <c r="V32" s="58">
        <f>+'CUADRO 7A'!V82</f>
        <v>903257</v>
      </c>
      <c r="W32" s="58">
        <f>+'CUADRO 7A'!W82</f>
        <v>994164.68348999997</v>
      </c>
      <c r="X32" s="58">
        <f>+'CUADRO 7A'!X82</f>
        <v>1289803</v>
      </c>
      <c r="Y32" s="58">
        <f>+'CUADRO 7A'!Y82</f>
        <v>1296926</v>
      </c>
      <c r="Z32" s="58">
        <f>+'CUADRO 7A'!Z82</f>
        <v>1370814</v>
      </c>
      <c r="AA32" s="58">
        <f>+'CUADRO 7A'!AA82</f>
        <v>1355228</v>
      </c>
      <c r="AB32" s="58">
        <f>+'CUADRO 7A'!AB82</f>
        <v>1542617</v>
      </c>
    </row>
    <row r="33" spans="2:28" ht="11.25" customHeight="1" x14ac:dyDescent="0.2">
      <c r="B33" s="61" t="s">
        <v>290</v>
      </c>
      <c r="C33" s="58">
        <f>+'CUADRO 7A'!C83</f>
        <v>16955.580000000002</v>
      </c>
      <c r="D33" s="58">
        <f>+'CUADRO 7A'!D83</f>
        <v>21159.413348999999</v>
      </c>
      <c r="E33" s="58">
        <f>+'CUADRO 7A'!E83</f>
        <v>17400</v>
      </c>
      <c r="F33" s="58">
        <f>+'CUADRO 7A'!F83</f>
        <v>8990.9940040000001</v>
      </c>
      <c r="G33" s="58">
        <f>+'CUADRO 7A'!G83</f>
        <v>15021</v>
      </c>
      <c r="H33" s="58">
        <f>+'CUADRO 7A'!H83</f>
        <v>25000</v>
      </c>
      <c r="I33" s="58">
        <f>+'CUADRO 7A'!I83</f>
        <v>23250</v>
      </c>
      <c r="J33" s="58">
        <f>+'CUADRO 7A'!J83</f>
        <v>19986.25</v>
      </c>
      <c r="K33" s="58">
        <f>+'CUADRO 7A'!K83</f>
        <v>34705.699999999997</v>
      </c>
      <c r="L33" s="58">
        <f>+'CUADRO 7A'!L83</f>
        <v>32200</v>
      </c>
      <c r="M33" s="58">
        <f>+'CUADRO 7A'!M83</f>
        <v>33008</v>
      </c>
      <c r="N33" s="58">
        <f>+'CUADRO 7A'!N83</f>
        <v>34000</v>
      </c>
      <c r="O33" s="58">
        <f>+'CUADRO 7A'!O83</f>
        <v>35000</v>
      </c>
      <c r="P33" s="58">
        <f>+'CUADRO 7A'!P83</f>
        <v>38240</v>
      </c>
      <c r="Q33" s="58">
        <f>+'CUADRO 7A'!Q83</f>
        <v>40300.54</v>
      </c>
      <c r="R33" s="58">
        <f>+'CUADRO 7A'!R83</f>
        <v>43391.815999999999</v>
      </c>
      <c r="S33" s="58">
        <f>+'CUADRO 7A'!S83</f>
        <v>43715.262999999999</v>
      </c>
      <c r="T33" s="58">
        <f>+'CUADRO 7A'!T83</f>
        <v>44874.49</v>
      </c>
      <c r="U33" s="58">
        <f>+'CUADRO 7A'!U83</f>
        <v>47186.294000000002</v>
      </c>
      <c r="V33" s="58">
        <f>+'CUADRO 7A'!V83</f>
        <v>60575.761515999999</v>
      </c>
      <c r="W33" s="58">
        <f>+'CUADRO 7A'!W83</f>
        <v>52675.999499999998</v>
      </c>
      <c r="X33" s="58">
        <f>+'CUADRO 7A'!X83</f>
        <v>107969.79150000001</v>
      </c>
      <c r="Y33" s="58">
        <f>+'CUADRO 7A'!Y83</f>
        <v>54558.463718999999</v>
      </c>
      <c r="Z33" s="58">
        <f>+'CUADRO 7A'!Z83</f>
        <v>56558.778860999999</v>
      </c>
      <c r="AA33" s="58">
        <f>+'CUADRO 7A'!AA83</f>
        <v>101134</v>
      </c>
      <c r="AB33" s="58">
        <f>+'CUADRO 7A'!AB83</f>
        <v>121360.88</v>
      </c>
    </row>
    <row r="34" spans="2:28" ht="11.25" customHeight="1" x14ac:dyDescent="0.2">
      <c r="B34" s="61" t="s">
        <v>291</v>
      </c>
      <c r="C34" s="58">
        <f>+'CUADRO 7A'!C84</f>
        <v>11908</v>
      </c>
      <c r="D34" s="58">
        <f>+'CUADRO 7A'!D84</f>
        <v>13088.9</v>
      </c>
      <c r="E34" s="58">
        <f>+'CUADRO 7A'!E84</f>
        <v>13815.331</v>
      </c>
      <c r="F34" s="58">
        <f>+'CUADRO 7A'!F84</f>
        <v>14858.02</v>
      </c>
      <c r="G34" s="58">
        <f>+'CUADRO 7A'!G84</f>
        <v>15672.3</v>
      </c>
      <c r="H34" s="58">
        <f>+'CUADRO 7A'!H84</f>
        <v>16845.185000000001</v>
      </c>
      <c r="I34" s="58">
        <f>+'CUADRO 7A'!I84</f>
        <v>17510.849999999999</v>
      </c>
      <c r="J34" s="58">
        <f>+'CUADRO 7A'!J84</f>
        <v>18481.827000000001</v>
      </c>
      <c r="K34" s="58">
        <f>+'CUADRO 7A'!K84</f>
        <v>19493.084999999999</v>
      </c>
      <c r="L34" s="58">
        <f>+'CUADRO 7A'!L84</f>
        <v>20855.101999999999</v>
      </c>
      <c r="M34" s="58">
        <f>+'CUADRO 7A'!M84</f>
        <v>21899.736000000001</v>
      </c>
      <c r="N34" s="58">
        <f>+'CUADRO 7A'!N84</f>
        <v>21210.564999999999</v>
      </c>
      <c r="O34" s="58">
        <f>+'CUADRO 7A'!O84</f>
        <v>22112.311000000002</v>
      </c>
      <c r="P34" s="58">
        <f>+'CUADRO 7A'!P84</f>
        <v>23129.092000000001</v>
      </c>
      <c r="Q34" s="58">
        <f>+'CUADRO 7A'!Q84</f>
        <v>23191.666808000002</v>
      </c>
      <c r="R34" s="58">
        <f>+'CUADRO 7A'!R84</f>
        <v>22708.371999999999</v>
      </c>
      <c r="S34" s="58">
        <f>+'CUADRO 7A'!S84</f>
        <v>23996.933000000001</v>
      </c>
      <c r="T34" s="58">
        <f>+'CUADRO 7A'!T84</f>
        <v>22491.266</v>
      </c>
      <c r="U34" s="58">
        <f>+'CUADRO 7A'!U84</f>
        <v>26085.205000000002</v>
      </c>
      <c r="V34" s="58">
        <f>+'CUADRO 7A'!V84</f>
        <v>27035.575000000001</v>
      </c>
      <c r="W34" s="58">
        <f>+'CUADRO 7A'!W84</f>
        <v>26185.394</v>
      </c>
      <c r="X34" s="58">
        <f>+'CUADRO 7A'!X84</f>
        <v>27719.927</v>
      </c>
      <c r="Y34" s="58">
        <f>+'CUADRO 7A'!Y84</f>
        <v>27355.207999999999</v>
      </c>
      <c r="Z34" s="58">
        <f>+'CUADRO 7A'!Z84</f>
        <v>31182.973999999998</v>
      </c>
      <c r="AA34" s="58">
        <f>+'CUADRO 7A'!AA84</f>
        <v>33965.644</v>
      </c>
      <c r="AB34" s="58">
        <f>+'CUADRO 7A'!AB84</f>
        <v>37538.451000000001</v>
      </c>
    </row>
    <row r="35" spans="2:28" ht="11.25" customHeight="1" x14ac:dyDescent="0.2">
      <c r="B35" s="61" t="s">
        <v>292</v>
      </c>
      <c r="C35" s="58">
        <f>+'CUADRO 7A'!C85</f>
        <v>31875</v>
      </c>
      <c r="D35" s="58">
        <f>+'CUADRO 7A'!D85</f>
        <v>35063</v>
      </c>
      <c r="E35" s="58">
        <f>+'CUADRO 7A'!E85</f>
        <v>89166.78</v>
      </c>
      <c r="F35" s="58">
        <f>+'CUADRO 7A'!F85</f>
        <v>36500</v>
      </c>
      <c r="G35" s="58">
        <f>+'CUADRO 7A'!G85</f>
        <v>124099.5</v>
      </c>
      <c r="H35" s="58">
        <f>+'CUADRO 7A'!H85</f>
        <v>60177.49</v>
      </c>
      <c r="I35" s="58">
        <f>+'CUADRO 7A'!I85</f>
        <v>85179</v>
      </c>
      <c r="J35" s="58">
        <f>+'CUADRO 7A'!J85</f>
        <v>180757</v>
      </c>
      <c r="K35" s="58">
        <f>+'CUADRO 7A'!K85</f>
        <v>420000</v>
      </c>
      <c r="L35" s="58">
        <f>+'CUADRO 7A'!L85</f>
        <v>173000</v>
      </c>
      <c r="M35" s="58">
        <f>+'CUADRO 7A'!M85</f>
        <v>148000</v>
      </c>
      <c r="N35" s="58">
        <f>+'CUADRO 7A'!N85</f>
        <v>120500</v>
      </c>
      <c r="O35" s="58">
        <f>+'CUADRO 7A'!O85</f>
        <v>52147</v>
      </c>
      <c r="P35" s="58">
        <f>+'CUADRO 7A'!P85</f>
        <v>37000</v>
      </c>
      <c r="Q35" s="58">
        <f>+'CUADRO 7A'!Q85</f>
        <v>42253</v>
      </c>
      <c r="R35" s="58">
        <f>+'CUADRO 7A'!R85</f>
        <v>32893.027999999998</v>
      </c>
      <c r="S35" s="58">
        <f>+'CUADRO 7A'!S85</f>
        <v>22732.519</v>
      </c>
      <c r="T35" s="58">
        <f>+'CUADRO 7A'!T85</f>
        <v>8782.7999999999993</v>
      </c>
      <c r="U35" s="58">
        <f>+'CUADRO 7A'!U85</f>
        <v>95079.540999999997</v>
      </c>
      <c r="V35" s="58">
        <f>+'CUADRO 7A'!V85</f>
        <v>0</v>
      </c>
      <c r="W35" s="58">
        <f>+'CUADRO 7A'!W85</f>
        <v>25000</v>
      </c>
      <c r="X35" s="58">
        <f>+'CUADRO 7A'!X85</f>
        <v>0</v>
      </c>
      <c r="Y35" s="58">
        <f>+'CUADRO 7A'!Y85</f>
        <v>138910.5</v>
      </c>
      <c r="Z35" s="58">
        <f>+'CUADRO 7A'!Z85</f>
        <v>0</v>
      </c>
      <c r="AA35" s="58">
        <f>+'CUADRO 7A'!AA85</f>
        <v>0</v>
      </c>
      <c r="AB35" s="58">
        <f>+'CUADRO 7A'!AB85</f>
        <v>164000</v>
      </c>
    </row>
    <row r="36" spans="2:28" ht="11.25" customHeight="1" x14ac:dyDescent="0.2">
      <c r="B36" s="61" t="s">
        <v>293</v>
      </c>
      <c r="C36" s="58">
        <f>+'CUADRO 7A'!C86</f>
        <v>16000</v>
      </c>
      <c r="D36" s="58">
        <f>+'CUADRO 7A'!D86</f>
        <v>33000</v>
      </c>
      <c r="E36" s="58">
        <f>+'CUADRO 7A'!E86</f>
        <v>21300</v>
      </c>
      <c r="F36" s="58">
        <f>+'CUADRO 7A'!F86</f>
        <v>42820</v>
      </c>
      <c r="G36" s="58">
        <f>+'CUADRO 7A'!G86</f>
        <v>26878.457554000001</v>
      </c>
      <c r="H36" s="58">
        <f>+'CUADRO 7A'!H86</f>
        <v>24246.295101</v>
      </c>
      <c r="I36" s="58">
        <f>+'CUADRO 7A'!I86</f>
        <v>51501.524680000002</v>
      </c>
      <c r="J36" s="58">
        <f>+'CUADRO 7A'!J86</f>
        <v>51116</v>
      </c>
      <c r="K36" s="58">
        <f>+'CUADRO 7A'!K86</f>
        <v>120247.3</v>
      </c>
      <c r="L36" s="58">
        <f>+'CUADRO 7A'!L86</f>
        <v>64850.911349000002</v>
      </c>
      <c r="M36" s="58">
        <f>+'CUADRO 7A'!M86</f>
        <v>114999.963497</v>
      </c>
      <c r="N36" s="58">
        <f>+'CUADRO 7A'!N86</f>
        <v>134000</v>
      </c>
      <c r="O36" s="58">
        <f>+'CUADRO 7A'!O86</f>
        <v>183030.608866</v>
      </c>
      <c r="P36" s="58">
        <f>+'CUADRO 7A'!P86</f>
        <v>198509.535003</v>
      </c>
      <c r="Q36" s="58">
        <f>+'CUADRO 7A'!Q86</f>
        <v>320186.52329799999</v>
      </c>
      <c r="R36" s="58">
        <f>+'CUADRO 7A'!R86</f>
        <v>326447.92077600001</v>
      </c>
      <c r="S36" s="58">
        <f>+'CUADRO 7A'!S86</f>
        <v>269242.11764100002</v>
      </c>
      <c r="T36" s="58">
        <f>+'CUADRO 7A'!T86</f>
        <v>309839.51271099999</v>
      </c>
      <c r="U36" s="58">
        <f>+'CUADRO 7A'!U86</f>
        <v>268986.76955099998</v>
      </c>
      <c r="V36" s="58">
        <f>+'CUADRO 7A'!V86</f>
        <v>182208.59193900001</v>
      </c>
      <c r="W36" s="58">
        <f>+'CUADRO 7A'!W86</f>
        <v>347064.49166599999</v>
      </c>
      <c r="X36" s="58">
        <f>+'CUADRO 7A'!X86</f>
        <v>382292.7</v>
      </c>
      <c r="Y36" s="58">
        <f>+'CUADRO 7A'!Y86</f>
        <v>511494</v>
      </c>
      <c r="Z36" s="58">
        <f>+'CUADRO 7A'!Z86</f>
        <v>451363</v>
      </c>
      <c r="AA36" s="58">
        <f>+'CUADRO 7A'!AA86</f>
        <v>544959.03289799998</v>
      </c>
      <c r="AB36" s="58">
        <f>+'CUADRO 7A'!AB86</f>
        <v>727000.04520000005</v>
      </c>
    </row>
    <row r="37" spans="2:28" ht="11.25" customHeight="1" x14ac:dyDescent="0.2">
      <c r="B37" s="61" t="s">
        <v>294</v>
      </c>
      <c r="C37" s="58">
        <f>+'CUADRO 7A'!C87</f>
        <v>0</v>
      </c>
      <c r="D37" s="58">
        <f>+'CUADRO 7A'!D87</f>
        <v>3500</v>
      </c>
      <c r="E37" s="58">
        <f>+'CUADRO 7A'!E87</f>
        <v>3200</v>
      </c>
      <c r="F37" s="58">
        <f>+'CUADRO 7A'!F87</f>
        <v>12300</v>
      </c>
      <c r="G37" s="58">
        <f>+'CUADRO 7A'!G87</f>
        <v>3344</v>
      </c>
      <c r="H37" s="58">
        <f>+'CUADRO 7A'!H87</f>
        <v>3377.665</v>
      </c>
      <c r="I37" s="58">
        <f>+'CUADRO 7A'!I87</f>
        <v>12564.8712</v>
      </c>
      <c r="J37" s="58">
        <f>+'CUADRO 7A'!J87</f>
        <v>27049.637125000001</v>
      </c>
      <c r="K37" s="58">
        <f>+'CUADRO 7A'!K87</f>
        <v>27514.451765000002</v>
      </c>
      <c r="L37" s="58">
        <f>+'CUADRO 7A'!L87</f>
        <v>16183</v>
      </c>
      <c r="M37" s="58">
        <f>+'CUADRO 7A'!M87</f>
        <v>14100</v>
      </c>
      <c r="N37" s="58">
        <f>+'CUADRO 7A'!N87</f>
        <v>14000</v>
      </c>
      <c r="O37" s="58">
        <f>+'CUADRO 7A'!O87</f>
        <v>12000</v>
      </c>
      <c r="P37" s="58">
        <f>+'CUADRO 7A'!P87</f>
        <v>16000</v>
      </c>
      <c r="Q37" s="58">
        <f>+'CUADRO 7A'!Q87</f>
        <v>16000</v>
      </c>
      <c r="R37" s="58">
        <f>+'CUADRO 7A'!R87</f>
        <v>18000</v>
      </c>
      <c r="S37" s="58">
        <f>+'CUADRO 7A'!S87</f>
        <v>18900</v>
      </c>
      <c r="T37" s="58">
        <f>+'CUADRO 7A'!T87</f>
        <v>16600</v>
      </c>
      <c r="U37" s="58">
        <f>+'CUADRO 7A'!U87</f>
        <v>17065.3125</v>
      </c>
      <c r="V37" s="58">
        <f>+'CUADRO 7A'!V87</f>
        <v>17065.3125</v>
      </c>
      <c r="W37" s="58">
        <f>+'CUADRO 7A'!W87</f>
        <v>23000</v>
      </c>
      <c r="X37" s="58">
        <f>+'CUADRO 7A'!X87</f>
        <v>23632.411</v>
      </c>
      <c r="Y37" s="58">
        <f>+'CUADRO 7A'!Y87</f>
        <v>24281.065190000001</v>
      </c>
      <c r="Z37" s="58">
        <f>+'CUADRO 7A'!Z87</f>
        <v>25000</v>
      </c>
      <c r="AA37" s="58">
        <f>+'CUADRO 7A'!AA87</f>
        <v>36365</v>
      </c>
      <c r="AB37" s="58">
        <f>+'CUADRO 7A'!AB87</f>
        <v>35629</v>
      </c>
    </row>
    <row r="38" spans="2:28" ht="11.25" customHeight="1" x14ac:dyDescent="0.2">
      <c r="B38" s="61" t="s">
        <v>295</v>
      </c>
      <c r="C38" s="58">
        <f>+'CUADRO 7A'!C88</f>
        <v>5539.7309999999998</v>
      </c>
      <c r="D38" s="58">
        <f>+'CUADRO 7A'!D88</f>
        <v>5783.5609999999997</v>
      </c>
      <c r="E38" s="58">
        <f>+'CUADRO 7A'!E88</f>
        <v>6264.5</v>
      </c>
      <c r="F38" s="58">
        <f>+'CUADRO 7A'!F88</f>
        <v>6856.08</v>
      </c>
      <c r="G38" s="58">
        <f>+'CUADRO 7A'!G88</f>
        <v>21457.758000000002</v>
      </c>
      <c r="H38" s="58">
        <f>+'CUADRO 7A'!H88</f>
        <v>10343.290000000001</v>
      </c>
      <c r="I38" s="58">
        <f>+'CUADRO 7A'!I88</f>
        <v>11027.252</v>
      </c>
      <c r="J38" s="58">
        <f>+'CUADRO 7A'!J88</f>
        <v>11578.624</v>
      </c>
      <c r="K38" s="58">
        <f>+'CUADRO 7A'!K88</f>
        <v>10049.897999999999</v>
      </c>
      <c r="L38" s="58">
        <f>+'CUADRO 7A'!L88</f>
        <v>12516.585999999999</v>
      </c>
      <c r="M38" s="58">
        <f>+'CUADRO 7A'!M88</f>
        <v>14090.868</v>
      </c>
      <c r="N38" s="58">
        <f>+'CUADRO 7A'!N88</f>
        <v>13363.938</v>
      </c>
      <c r="O38" s="58">
        <f>+'CUADRO 7A'!O88</f>
        <v>14899.513000000001</v>
      </c>
      <c r="P38" s="58">
        <f>+'CUADRO 7A'!P88</f>
        <v>15695.999</v>
      </c>
      <c r="Q38" s="58">
        <f>+'CUADRO 7A'!Q88</f>
        <v>15348.32488</v>
      </c>
      <c r="R38" s="58">
        <f>+'CUADRO 7A'!R88</f>
        <v>16513.069</v>
      </c>
      <c r="S38" s="58">
        <f>+'CUADRO 7A'!S88</f>
        <v>16790.03</v>
      </c>
      <c r="T38" s="58">
        <f>+'CUADRO 7A'!T88</f>
        <v>17416.137999999999</v>
      </c>
      <c r="U38" s="58">
        <f>+'CUADRO 7A'!U88</f>
        <v>18401.379000000001</v>
      </c>
      <c r="V38" s="58">
        <f>+'CUADRO 7A'!V88</f>
        <v>18690.86</v>
      </c>
      <c r="W38" s="58">
        <f>+'CUADRO 7A'!W88</f>
        <v>16223.058999999999</v>
      </c>
      <c r="X38" s="58">
        <f>+'CUADRO 7A'!X88</f>
        <v>16542.793000000001</v>
      </c>
      <c r="Y38" s="58">
        <f>+'CUADRO 7A'!Y88</f>
        <v>16606.021000000001</v>
      </c>
      <c r="Z38" s="58">
        <f>+'CUADRO 7A'!Z88</f>
        <v>32431.324000000001</v>
      </c>
      <c r="AA38" s="58">
        <f>+'CUADRO 7A'!AA88</f>
        <v>35017.872000000003</v>
      </c>
      <c r="AB38" s="58">
        <f>+'CUADRO 7A'!AB88</f>
        <v>21612.705000000002</v>
      </c>
    </row>
    <row r="39" spans="2:28" ht="11.25" customHeight="1" x14ac:dyDescent="0.2">
      <c r="B39" s="61" t="s">
        <v>296</v>
      </c>
      <c r="C39" s="58">
        <f>+'CUADRO 7A'!C89</f>
        <v>9536.9946930000006</v>
      </c>
      <c r="D39" s="58">
        <f>+'CUADRO 7A'!D89</f>
        <v>11014.920925</v>
      </c>
      <c r="E39" s="58">
        <f>+'CUADRO 7A'!E89</f>
        <v>12174.465204</v>
      </c>
      <c r="F39" s="58">
        <f>+'CUADRO 7A'!F89</f>
        <v>10938.042821999999</v>
      </c>
      <c r="G39" s="58">
        <f>+'CUADRO 7A'!G89</f>
        <v>12934.366</v>
      </c>
      <c r="H39" s="58">
        <f>+'CUADRO 7A'!H89</f>
        <v>12047.130983999999</v>
      </c>
      <c r="I39" s="58">
        <f>+'CUADRO 7A'!I89</f>
        <v>12540.2</v>
      </c>
      <c r="J39" s="58">
        <f>+'CUADRO 7A'!J89</f>
        <v>13089.897499999999</v>
      </c>
      <c r="K39" s="58">
        <f>+'CUADRO 7A'!K89</f>
        <v>12615.465469000001</v>
      </c>
      <c r="L39" s="58">
        <f>+'CUADRO 7A'!L89</f>
        <v>13890.4</v>
      </c>
      <c r="M39" s="58">
        <f>+'CUADRO 7A'!M89</f>
        <v>14576</v>
      </c>
      <c r="N39" s="58">
        <f>+'CUADRO 7A'!N89</f>
        <v>15013.36</v>
      </c>
      <c r="O39" s="58">
        <f>+'CUADRO 7A'!O89</f>
        <v>17311.544000000002</v>
      </c>
      <c r="P39" s="58">
        <f>+'CUADRO 7A'!P89</f>
        <v>14599.211541999999</v>
      </c>
      <c r="Q39" s="58">
        <f>+'CUADRO 7A'!Q89</f>
        <v>17071.204000000002</v>
      </c>
      <c r="R39" s="58">
        <f>+'CUADRO 7A'!R89</f>
        <v>17541.558936000001</v>
      </c>
      <c r="S39" s="58">
        <f>+'CUADRO 7A'!S89</f>
        <v>15468.190787</v>
      </c>
      <c r="T39" s="58">
        <f>+'CUADRO 7A'!T89</f>
        <v>17217.553333</v>
      </c>
      <c r="U39" s="58">
        <f>+'CUADRO 7A'!U89</f>
        <v>17976.53</v>
      </c>
      <c r="V39" s="58">
        <f>+'CUADRO 7A'!V89</f>
        <v>19415.899000000001</v>
      </c>
      <c r="W39" s="58">
        <f>+'CUADRO 7A'!W89</f>
        <v>27212.377</v>
      </c>
      <c r="X39" s="58">
        <f>+'CUADRO 7A'!X89</f>
        <v>24796.812999999998</v>
      </c>
      <c r="Y39" s="58">
        <f>+'CUADRO 7A'!Y89</f>
        <v>25871.541829999998</v>
      </c>
      <c r="Z39" s="58">
        <f>+'CUADRO 7A'!Z89</f>
        <v>30732.833999999999</v>
      </c>
      <c r="AA39" s="58">
        <f>+'CUADRO 7A'!AA89</f>
        <v>34439.101000000002</v>
      </c>
      <c r="AB39" s="58">
        <f>+'CUADRO 7A'!AB89</f>
        <v>34516.814136000001</v>
      </c>
    </row>
    <row r="40" spans="2:28" ht="11.25" customHeight="1" x14ac:dyDescent="0.2">
      <c r="B40" s="61" t="s">
        <v>297</v>
      </c>
      <c r="C40" s="58">
        <f>+'CUADRO 7A'!C90</f>
        <v>0</v>
      </c>
      <c r="D40" s="58">
        <f>+'CUADRO 7A'!D90</f>
        <v>54000</v>
      </c>
      <c r="E40" s="58">
        <f>+'CUADRO 7A'!E90</f>
        <v>51036.5</v>
      </c>
      <c r="F40" s="58">
        <f>+'CUADRO 7A'!F90</f>
        <v>30900</v>
      </c>
      <c r="G40" s="58">
        <f>+'CUADRO 7A'!G90</f>
        <v>47713.2</v>
      </c>
      <c r="H40" s="58">
        <f>+'CUADRO 7A'!H90</f>
        <v>57962.97</v>
      </c>
      <c r="I40" s="58">
        <f>+'CUADRO 7A'!I90</f>
        <v>262623.05109899997</v>
      </c>
      <c r="J40" s="58">
        <f>+'CUADRO 7A'!J90</f>
        <v>205702.483243</v>
      </c>
      <c r="K40" s="58">
        <f>+'CUADRO 7A'!K90</f>
        <v>122763.76</v>
      </c>
      <c r="L40" s="58">
        <f>+'CUADRO 7A'!L90</f>
        <v>126945.44</v>
      </c>
      <c r="M40" s="58">
        <f>+'CUADRO 7A'!M90</f>
        <v>444022.436782</v>
      </c>
      <c r="N40" s="58">
        <f>+'CUADRO 7A'!N90</f>
        <v>234139.00039999999</v>
      </c>
      <c r="O40" s="58">
        <f>+'CUADRO 7A'!O90</f>
        <v>291356.57200300001</v>
      </c>
      <c r="P40" s="58">
        <f>+'CUADRO 7A'!P90</f>
        <v>311479.73661140999</v>
      </c>
      <c r="Q40" s="58">
        <f>+'CUADRO 7A'!Q90</f>
        <v>322950.8</v>
      </c>
      <c r="R40" s="58">
        <f>+'CUADRO 7A'!R90</f>
        <v>345562.28349300002</v>
      </c>
      <c r="S40" s="58">
        <f>+'CUADRO 7A'!S90</f>
        <v>302677</v>
      </c>
      <c r="T40" s="58">
        <f>+'CUADRO 7A'!T90</f>
        <v>323935.51511899999</v>
      </c>
      <c r="U40" s="58">
        <f>+'CUADRO 7A'!U90</f>
        <v>264974</v>
      </c>
      <c r="V40" s="58">
        <f>+'CUADRO 7A'!V90</f>
        <v>304910.31977200002</v>
      </c>
      <c r="W40" s="58">
        <f>+'CUADRO 7A'!W90</f>
        <v>313778.17666599998</v>
      </c>
      <c r="X40" s="58">
        <f>+'CUADRO 7A'!X90</f>
        <v>0</v>
      </c>
      <c r="Y40" s="58">
        <f>+'CUADRO 7A'!Y90</f>
        <v>0</v>
      </c>
      <c r="Z40" s="58">
        <f>+'CUADRO 7A'!Z90</f>
        <v>0</v>
      </c>
      <c r="AA40" s="58">
        <f>+'CUADRO 7A'!AA90</f>
        <v>352807.52256399998</v>
      </c>
      <c r="AB40" s="58">
        <f>+'CUADRO 7A'!AB90</f>
        <v>375000</v>
      </c>
    </row>
    <row r="41" spans="2:28" ht="11.25" customHeight="1" x14ac:dyDescent="0.2">
      <c r="B41" s="61" t="s">
        <v>183</v>
      </c>
      <c r="C41" s="58">
        <f>+'CUADRO 7A'!C91</f>
        <v>1050</v>
      </c>
      <c r="D41" s="58">
        <f>+'CUADRO 7A'!D91</f>
        <v>1050</v>
      </c>
      <c r="E41" s="58">
        <f>+'CUADRO 7A'!E91</f>
        <v>1113</v>
      </c>
      <c r="F41" s="58">
        <f>+'CUADRO 7A'!F91</f>
        <v>1168.7</v>
      </c>
      <c r="G41" s="58">
        <f>+'CUADRO 7A'!G91</f>
        <v>1187</v>
      </c>
      <c r="H41" s="58">
        <f>+'CUADRO 7A'!H91</f>
        <v>0</v>
      </c>
      <c r="I41" s="58">
        <f>+'CUADRO 7A'!I91</f>
        <v>0</v>
      </c>
      <c r="J41" s="58">
        <f>+'CUADRO 7A'!J91</f>
        <v>0</v>
      </c>
      <c r="K41" s="58">
        <f>+'CUADRO 7A'!K91</f>
        <v>0</v>
      </c>
      <c r="L41" s="58">
        <f>+'CUADRO 7A'!L91</f>
        <v>0</v>
      </c>
      <c r="M41" s="58">
        <f>+'CUADRO 7A'!M91</f>
        <v>0</v>
      </c>
      <c r="N41" s="58">
        <f>+'CUADRO 7A'!N91</f>
        <v>0</v>
      </c>
      <c r="O41" s="58">
        <f>+'CUADRO 7A'!O91</f>
        <v>0</v>
      </c>
      <c r="P41" s="58">
        <f>+'CUADRO 7A'!P91</f>
        <v>0</v>
      </c>
      <c r="Q41" s="58">
        <f>+'CUADRO 7A'!Q91</f>
        <v>0</v>
      </c>
      <c r="R41" s="58">
        <f>+'CUADRO 7A'!R91</f>
        <v>0</v>
      </c>
      <c r="S41" s="58">
        <f>+'CUADRO 7A'!S91</f>
        <v>0</v>
      </c>
      <c r="T41" s="58">
        <f>+'CUADRO 7A'!T91</f>
        <v>0</v>
      </c>
      <c r="U41" s="58">
        <f>+'CUADRO 7A'!U91</f>
        <v>0</v>
      </c>
      <c r="V41" s="58">
        <f>+'CUADRO 7A'!V91</f>
        <v>0</v>
      </c>
      <c r="W41" s="58">
        <f>+'CUADRO 7A'!W91</f>
        <v>0</v>
      </c>
      <c r="X41" s="58">
        <f>+'CUADRO 7A'!X91</f>
        <v>0</v>
      </c>
      <c r="Y41" s="58">
        <f>+'CUADRO 7A'!Y91</f>
        <v>0</v>
      </c>
      <c r="Z41" s="58">
        <f>+'CUADRO 7A'!Z91</f>
        <v>0</v>
      </c>
      <c r="AA41" s="58">
        <f>+'CUADRO 7A'!AA91</f>
        <v>0</v>
      </c>
      <c r="AB41" s="58">
        <f>+'CUADRO 7A'!AB91</f>
        <v>0</v>
      </c>
    </row>
    <row r="42" spans="2:28" ht="11.25" customHeight="1" x14ac:dyDescent="0.2">
      <c r="B42" s="61" t="s">
        <v>298</v>
      </c>
      <c r="C42" s="58">
        <f>+'CUADRO 7A'!C92</f>
        <v>0</v>
      </c>
      <c r="D42" s="58">
        <f>+'CUADRO 7A'!D92</f>
        <v>0</v>
      </c>
      <c r="E42" s="58">
        <f>+'CUADRO 7A'!E92</f>
        <v>6182.6849629999997</v>
      </c>
      <c r="F42" s="58">
        <f>+'CUADRO 7A'!F92</f>
        <v>5000</v>
      </c>
      <c r="G42" s="58">
        <f>+'CUADRO 7A'!G92</f>
        <v>5000</v>
      </c>
      <c r="H42" s="58">
        <f>+'CUADRO 7A'!H92</f>
        <v>5000</v>
      </c>
      <c r="I42" s="58">
        <f>+'CUADRO 7A'!I92</f>
        <v>5000</v>
      </c>
      <c r="J42" s="58">
        <f>+'CUADRO 7A'!J92</f>
        <v>5225</v>
      </c>
      <c r="K42" s="58">
        <f>+'CUADRO 7A'!K92</f>
        <v>5434</v>
      </c>
      <c r="L42" s="58">
        <f>+'CUADRO 7A'!L92</f>
        <v>5678.53</v>
      </c>
      <c r="M42" s="58">
        <f>+'CUADRO 7A'!M92</f>
        <v>45116.814838999999</v>
      </c>
      <c r="N42" s="58">
        <f>+'CUADRO 7A'!N92</f>
        <v>20000</v>
      </c>
      <c r="O42" s="58">
        <f>+'CUADRO 7A'!O92</f>
        <v>60000</v>
      </c>
      <c r="P42" s="58">
        <f>+'CUADRO 7A'!P92</f>
        <v>61800</v>
      </c>
      <c r="Q42" s="58">
        <f>+'CUADRO 7A'!Q92</f>
        <v>10000</v>
      </c>
      <c r="R42" s="58">
        <f>+'CUADRO 7A'!R92</f>
        <v>63654</v>
      </c>
      <c r="S42" s="58">
        <f>+'CUADRO 7A'!S92</f>
        <v>63972.63</v>
      </c>
      <c r="T42" s="58">
        <f>+'CUADRO 7A'!T92</f>
        <v>20670.018725999998</v>
      </c>
      <c r="U42" s="58">
        <f>+'CUADRO 7A'!U92</f>
        <v>67989.27</v>
      </c>
      <c r="V42" s="58">
        <f>+'CUADRO 7A'!V92</f>
        <v>67989.27</v>
      </c>
      <c r="W42" s="58">
        <f>+'CUADRO 7A'!W92</f>
        <v>107229</v>
      </c>
      <c r="X42" s="58">
        <f>+'CUADRO 7A'!X92</f>
        <v>110446</v>
      </c>
      <c r="Y42" s="58">
        <f>+'CUADRO 7A'!Y92</f>
        <v>153325</v>
      </c>
      <c r="Z42" s="58">
        <f>+'CUADRO 7A'!Z92</f>
        <v>369441.22749999998</v>
      </c>
      <c r="AA42" s="58">
        <f>+'CUADRO 7A'!AA92</f>
        <v>402172</v>
      </c>
      <c r="AB42" s="58">
        <f>+'CUADRO 7A'!AB92</f>
        <v>378586</v>
      </c>
    </row>
    <row r="43" spans="2:28" ht="11.25" customHeight="1" x14ac:dyDescent="0.2">
      <c r="B43" s="61" t="s">
        <v>299</v>
      </c>
      <c r="C43" s="58">
        <f>+'CUADRO 7A'!C93</f>
        <v>0</v>
      </c>
      <c r="D43" s="58">
        <f>+'CUADRO 7A'!D93</f>
        <v>7000</v>
      </c>
      <c r="E43" s="58">
        <f>+'CUADRO 7A'!E93</f>
        <v>7000</v>
      </c>
      <c r="F43" s="58">
        <f>+'CUADRO 7A'!F93</f>
        <v>7000</v>
      </c>
      <c r="G43" s="58">
        <f>+'CUADRO 7A'!G93</f>
        <v>21000</v>
      </c>
      <c r="H43" s="58">
        <f>+'CUADRO 7A'!H93</f>
        <v>6000</v>
      </c>
      <c r="I43" s="58">
        <f>+'CUADRO 7A'!I93</f>
        <v>21000</v>
      </c>
      <c r="J43" s="58">
        <f>+'CUADRO 7A'!J93</f>
        <v>21000</v>
      </c>
      <c r="K43" s="58">
        <f>+'CUADRO 7A'!K93</f>
        <v>23000</v>
      </c>
      <c r="L43" s="58">
        <f>+'CUADRO 7A'!L93</f>
        <v>35000</v>
      </c>
      <c r="M43" s="58">
        <f>+'CUADRO 7A'!M93</f>
        <v>40000</v>
      </c>
      <c r="N43" s="58">
        <f>+'CUADRO 7A'!N93</f>
        <v>47825</v>
      </c>
      <c r="O43" s="58">
        <f>+'CUADRO 7A'!O93</f>
        <v>25000</v>
      </c>
      <c r="P43" s="58">
        <f>+'CUADRO 7A'!P93</f>
        <v>65000</v>
      </c>
      <c r="Q43" s="58">
        <f>+'CUADRO 7A'!Q93</f>
        <v>30000</v>
      </c>
      <c r="R43" s="58">
        <f>+'CUADRO 7A'!R93</f>
        <v>20000</v>
      </c>
      <c r="S43" s="58">
        <f>+'CUADRO 7A'!S93</f>
        <v>17000</v>
      </c>
      <c r="T43" s="58">
        <f>+'CUADRO 7A'!T93</f>
        <v>60000</v>
      </c>
      <c r="U43" s="58">
        <f>+'CUADRO 7A'!U93</f>
        <v>102705</v>
      </c>
      <c r="V43" s="58">
        <f>+'CUADRO 7A'!V93</f>
        <v>50000</v>
      </c>
      <c r="W43" s="58">
        <f>+'CUADRO 7A'!W93</f>
        <v>50000</v>
      </c>
      <c r="X43" s="58">
        <f>+'CUADRO 7A'!X93</f>
        <v>60000</v>
      </c>
      <c r="Y43" s="58">
        <f>+'CUADRO 7A'!Y93</f>
        <v>63000</v>
      </c>
      <c r="Z43" s="58">
        <f>+'CUADRO 7A'!Z93</f>
        <v>67920</v>
      </c>
      <c r="AA43" s="58">
        <f>+'CUADRO 7A'!AA93</f>
        <v>70000</v>
      </c>
      <c r="AB43" s="58">
        <f>+'CUADRO 7A'!AB93</f>
        <v>74200</v>
      </c>
    </row>
    <row r="44" spans="2:28" ht="11.25" customHeight="1" x14ac:dyDescent="0.2">
      <c r="B44" s="61" t="s">
        <v>187</v>
      </c>
      <c r="C44" s="58">
        <f>+'CUADRO 7A'!C94</f>
        <v>0</v>
      </c>
      <c r="D44" s="58">
        <f>+'CUADRO 7A'!D94</f>
        <v>38417</v>
      </c>
      <c r="E44" s="58">
        <f>+'CUADRO 7A'!E94</f>
        <v>0</v>
      </c>
      <c r="F44" s="58">
        <f>+'CUADRO 7A'!F94</f>
        <v>107000</v>
      </c>
      <c r="G44" s="58">
        <f>+'CUADRO 7A'!G94</f>
        <v>40000</v>
      </c>
      <c r="H44" s="58">
        <f>+'CUADRO 7A'!H94</f>
        <v>0</v>
      </c>
      <c r="I44" s="58">
        <f>+'CUADRO 7A'!I94</f>
        <v>0</v>
      </c>
      <c r="J44" s="58">
        <f>+'CUADRO 7A'!J94</f>
        <v>0</v>
      </c>
      <c r="K44" s="58">
        <f>+'CUADRO 7A'!K94</f>
        <v>0</v>
      </c>
      <c r="L44" s="58">
        <f>+'CUADRO 7A'!L94</f>
        <v>0</v>
      </c>
      <c r="M44" s="58">
        <f>+'CUADRO 7A'!M94</f>
        <v>0</v>
      </c>
      <c r="N44" s="58">
        <f>+'CUADRO 7A'!N94</f>
        <v>0</v>
      </c>
      <c r="O44" s="58">
        <f>+'CUADRO 7A'!O94</f>
        <v>0</v>
      </c>
      <c r="P44" s="58">
        <f>+'CUADRO 7A'!P94</f>
        <v>0</v>
      </c>
      <c r="Q44" s="58">
        <f>+'CUADRO 7A'!Q94</f>
        <v>0</v>
      </c>
      <c r="R44" s="58">
        <f>+'CUADRO 7A'!R94</f>
        <v>0</v>
      </c>
      <c r="S44" s="58">
        <f>+'CUADRO 7A'!S94</f>
        <v>0</v>
      </c>
      <c r="T44" s="58">
        <f>+'CUADRO 7A'!T94</f>
        <v>0</v>
      </c>
      <c r="U44" s="58">
        <f>+'CUADRO 7A'!U94</f>
        <v>0</v>
      </c>
      <c r="V44" s="58">
        <f>+'CUADRO 7A'!V94</f>
        <v>0</v>
      </c>
      <c r="W44" s="58">
        <f>+'CUADRO 7A'!W94</f>
        <v>0</v>
      </c>
      <c r="X44" s="58">
        <f>+'CUADRO 7A'!X94</f>
        <v>0</v>
      </c>
      <c r="Y44" s="58">
        <f>+'CUADRO 7A'!Y94</f>
        <v>0</v>
      </c>
      <c r="Z44" s="58">
        <f>+'CUADRO 7A'!Z94</f>
        <v>0</v>
      </c>
      <c r="AA44" s="58">
        <f>+'CUADRO 7A'!AA94</f>
        <v>0</v>
      </c>
      <c r="AB44" s="58">
        <f>+'CUADRO 7A'!AB94</f>
        <v>0</v>
      </c>
    </row>
    <row r="45" spans="2:28" ht="11.25" customHeight="1" x14ac:dyDescent="0.2">
      <c r="B45" s="61" t="s">
        <v>300</v>
      </c>
      <c r="C45" s="58">
        <f>+'CUADRO 7A'!C95</f>
        <v>0</v>
      </c>
      <c r="D45" s="58">
        <f>+'CUADRO 7A'!D95</f>
        <v>0</v>
      </c>
      <c r="E45" s="58">
        <f>+'CUADRO 7A'!E95</f>
        <v>951</v>
      </c>
      <c r="F45" s="58">
        <f>+'CUADRO 7A'!F95</f>
        <v>625.5</v>
      </c>
      <c r="G45" s="58">
        <f>+'CUADRO 7A'!G95</f>
        <v>672.16800000000001</v>
      </c>
      <c r="H45" s="58">
        <f>+'CUADRO 7A'!H95</f>
        <v>479.41255999999998</v>
      </c>
      <c r="I45" s="58">
        <f>+'CUADRO 7A'!I95</f>
        <v>503.38318800000002</v>
      </c>
      <c r="J45" s="58">
        <f>+'CUADRO 7A'!J95</f>
        <v>1193.383188</v>
      </c>
      <c r="K45" s="58">
        <f>+'CUADRO 7A'!K95</f>
        <v>728.00049999999999</v>
      </c>
      <c r="L45" s="58">
        <f>+'CUADRO 7A'!L95</f>
        <v>760.76</v>
      </c>
      <c r="M45" s="58">
        <f>+'CUADRO 7A'!M95</f>
        <v>791.19039999999995</v>
      </c>
      <c r="N45" s="58">
        <f>+'CUADRO 7A'!N95</f>
        <v>759.54278399999998</v>
      </c>
      <c r="O45" s="58">
        <f>+'CUADRO 7A'!O95</f>
        <v>799.2</v>
      </c>
      <c r="P45" s="58">
        <f>+'CUADRO 7A'!P95</f>
        <v>3060.3613369999998</v>
      </c>
      <c r="Q45" s="58">
        <f>+'CUADRO 7A'!Q95</f>
        <v>492.29622499999999</v>
      </c>
      <c r="R45" s="58">
        <f>+'CUADRO 7A'!R95</f>
        <v>455.70457800000003</v>
      </c>
      <c r="S45" s="58">
        <f>+'CUADRO 7A'!S95</f>
        <v>480.06546900000001</v>
      </c>
      <c r="T45" s="58">
        <f>+'CUADRO 7A'!T95</f>
        <v>603.44819399999994</v>
      </c>
      <c r="U45" s="58">
        <f>+'CUADRO 7A'!U95</f>
        <v>482.81036899999998</v>
      </c>
      <c r="V45" s="58">
        <f>+'CUADRO 7A'!V95</f>
        <v>491</v>
      </c>
      <c r="W45" s="58">
        <f>+'CUADRO 7A'!W95</f>
        <v>217.879955</v>
      </c>
      <c r="X45" s="58">
        <f>+'CUADRO 7A'!X95</f>
        <v>563.426063</v>
      </c>
      <c r="Y45" s="58">
        <f>+'CUADRO 7A'!Y95</f>
        <v>563.426063</v>
      </c>
      <c r="Z45" s="58">
        <f>+'CUADRO 7A'!Z95</f>
        <v>594.68833299999994</v>
      </c>
      <c r="AA45" s="58">
        <f>+'CUADRO 7A'!AA95</f>
        <v>2027.062226</v>
      </c>
      <c r="AB45" s="58">
        <f>+'CUADRO 7A'!AB95</f>
        <v>2148.6859599999998</v>
      </c>
    </row>
    <row r="46" spans="2:28" ht="11.25" customHeight="1" x14ac:dyDescent="0.2">
      <c r="B46" s="61" t="s">
        <v>301</v>
      </c>
      <c r="C46" s="58">
        <f>+'CUADRO 7A'!C96</f>
        <v>0</v>
      </c>
      <c r="D46" s="58">
        <f>+'CUADRO 7A'!D96</f>
        <v>40000</v>
      </c>
      <c r="E46" s="58">
        <f>+'CUADRO 7A'!E96</f>
        <v>15000</v>
      </c>
      <c r="F46" s="58">
        <f>+'CUADRO 7A'!F96</f>
        <v>16758</v>
      </c>
      <c r="G46" s="58">
        <f>+'CUADRO 7A'!G96</f>
        <v>50450</v>
      </c>
      <c r="H46" s="58">
        <f>+'CUADRO 7A'!H96</f>
        <v>43435</v>
      </c>
      <c r="I46" s="58">
        <f>+'CUADRO 7A'!I96</f>
        <v>29500</v>
      </c>
      <c r="J46" s="58">
        <f>+'CUADRO 7A'!J96</f>
        <v>109102</v>
      </c>
      <c r="K46" s="58">
        <f>+'CUADRO 7A'!K96</f>
        <v>64800</v>
      </c>
      <c r="L46" s="58">
        <f>+'CUADRO 7A'!L96</f>
        <v>66000</v>
      </c>
      <c r="M46" s="58">
        <f>+'CUADRO 7A'!M96</f>
        <v>123326.22</v>
      </c>
      <c r="N46" s="58">
        <f>+'CUADRO 7A'!N96</f>
        <v>162200</v>
      </c>
      <c r="O46" s="58">
        <f>+'CUADRO 7A'!O96</f>
        <v>121715</v>
      </c>
      <c r="P46" s="58">
        <f>+'CUADRO 7A'!P96</f>
        <v>80000</v>
      </c>
      <c r="Q46" s="58">
        <f>+'CUADRO 7A'!Q96</f>
        <v>78431.372549000007</v>
      </c>
      <c r="R46" s="58">
        <f>+'CUADRO 7A'!R96</f>
        <v>90000</v>
      </c>
      <c r="S46" s="58">
        <f>+'CUADRO 7A'!S96</f>
        <v>92000</v>
      </c>
      <c r="T46" s="58">
        <f>+'CUADRO 7A'!T96</f>
        <v>130000</v>
      </c>
      <c r="U46" s="58">
        <f>+'CUADRO 7A'!U96</f>
        <v>99694.683999999994</v>
      </c>
      <c r="V46" s="58">
        <f>+'CUADRO 7A'!V96</f>
        <v>103418</v>
      </c>
      <c r="W46" s="58">
        <f>+'CUADRO 7A'!W96</f>
        <v>109374.44003</v>
      </c>
      <c r="X46" s="58">
        <f>+'CUADRO 7A'!X96</f>
        <v>110240</v>
      </c>
      <c r="Y46" s="58">
        <f>+'CUADRO 7A'!Y96</f>
        <v>120250</v>
      </c>
      <c r="Z46" s="58">
        <f>+'CUADRO 7A'!Z96</f>
        <v>166549.96900000001</v>
      </c>
      <c r="AA46" s="58">
        <f>+'CUADRO 7A'!AA96</f>
        <v>144570</v>
      </c>
      <c r="AB46" s="58">
        <f>+'CUADRO 7A'!AB96</f>
        <v>240317</v>
      </c>
    </row>
    <row r="47" spans="2:28" ht="11.25" customHeight="1" x14ac:dyDescent="0.2">
      <c r="B47" s="61" t="s">
        <v>302</v>
      </c>
      <c r="C47" s="58">
        <f>+'CUADRO 7A'!C97</f>
        <v>0</v>
      </c>
      <c r="D47" s="58">
        <f>+'CUADRO 7A'!D97</f>
        <v>0</v>
      </c>
      <c r="E47" s="58">
        <f>+'CUADRO 7A'!E97</f>
        <v>0</v>
      </c>
      <c r="F47" s="58">
        <f>+'CUADRO 7A'!F97</f>
        <v>2000</v>
      </c>
      <c r="G47" s="58">
        <f>+'CUADRO 7A'!G97</f>
        <v>45000</v>
      </c>
      <c r="H47" s="58">
        <f>+'CUADRO 7A'!H97</f>
        <v>45000</v>
      </c>
      <c r="I47" s="58">
        <f>+'CUADRO 7A'!I97</f>
        <v>30000</v>
      </c>
      <c r="J47" s="58">
        <f>+'CUADRO 7A'!J97</f>
        <v>60562</v>
      </c>
      <c r="K47" s="58">
        <f>+'CUADRO 7A'!K97</f>
        <v>50000</v>
      </c>
      <c r="L47" s="58">
        <f>+'CUADRO 7A'!L97</f>
        <v>62000</v>
      </c>
      <c r="M47" s="58">
        <f>+'CUADRO 7A'!M97</f>
        <v>21527</v>
      </c>
      <c r="N47" s="58">
        <f>+'CUADRO 7A'!N97</f>
        <v>43400</v>
      </c>
      <c r="O47" s="58">
        <f>+'CUADRO 7A'!O97</f>
        <v>118201</v>
      </c>
      <c r="P47" s="58">
        <f>+'CUADRO 7A'!P97</f>
        <v>169932</v>
      </c>
      <c r="Q47" s="58">
        <f>+'CUADRO 7A'!Q97</f>
        <v>121210.24475899999</v>
      </c>
      <c r="R47" s="58">
        <f>+'CUADRO 7A'!R97</f>
        <v>105000</v>
      </c>
      <c r="S47" s="58">
        <f>+'CUADRO 7A'!S97</f>
        <v>129000</v>
      </c>
      <c r="T47" s="58">
        <f>+'CUADRO 7A'!T97</f>
        <v>141000</v>
      </c>
      <c r="U47" s="58">
        <f>+'CUADRO 7A'!U97</f>
        <v>111022</v>
      </c>
      <c r="V47" s="58">
        <f>+'CUADRO 7A'!V97</f>
        <v>99181</v>
      </c>
      <c r="W47" s="58">
        <f>+'CUADRO 7A'!W97</f>
        <v>134144.12202099999</v>
      </c>
      <c r="X47" s="58">
        <f>+'CUADRO 7A'!X97</f>
        <v>135290</v>
      </c>
      <c r="Y47" s="58">
        <f>+'CUADRO 7A'!Y97</f>
        <v>140290</v>
      </c>
      <c r="Z47" s="58">
        <f>+'CUADRO 7A'!Z97</f>
        <v>144498.70000000001</v>
      </c>
      <c r="AA47" s="58">
        <f>+'CUADRO 7A'!AA97</f>
        <v>176084</v>
      </c>
      <c r="AB47" s="58">
        <f>+'CUADRO 7A'!AB97</f>
        <v>246276</v>
      </c>
    </row>
    <row r="48" spans="2:28" ht="11.25" customHeight="1" x14ac:dyDescent="0.2">
      <c r="B48" s="61" t="s">
        <v>190</v>
      </c>
      <c r="C48" s="58">
        <f>+'CUADRO 7A'!C98</f>
        <v>0</v>
      </c>
      <c r="D48" s="58">
        <f>+'CUADRO 7A'!D98</f>
        <v>0</v>
      </c>
      <c r="E48" s="58">
        <f>+'CUADRO 7A'!E98</f>
        <v>0</v>
      </c>
      <c r="F48" s="58">
        <f>+'CUADRO 7A'!F98</f>
        <v>0</v>
      </c>
      <c r="G48" s="58">
        <f>+'CUADRO 7A'!G98</f>
        <v>4626.5144659999996</v>
      </c>
      <c r="H48" s="58">
        <f>+'CUADRO 7A'!H98</f>
        <v>4806.129844</v>
      </c>
      <c r="I48" s="58">
        <f>+'CUADRO 7A'!I98</f>
        <v>5011.6351880000002</v>
      </c>
      <c r="J48" s="58">
        <f>+'CUADRO 7A'!J98</f>
        <v>0</v>
      </c>
      <c r="K48" s="58">
        <f>+'CUADRO 7A'!K98</f>
        <v>0</v>
      </c>
      <c r="L48" s="58">
        <f>+'CUADRO 7A'!L98</f>
        <v>0</v>
      </c>
      <c r="M48" s="58">
        <f>+'CUADRO 7A'!M98</f>
        <v>0</v>
      </c>
      <c r="N48" s="58">
        <f>+'CUADRO 7A'!N98</f>
        <v>0</v>
      </c>
      <c r="O48" s="58">
        <f>+'CUADRO 7A'!O98</f>
        <v>0</v>
      </c>
      <c r="P48" s="58">
        <f>+'CUADRO 7A'!P98</f>
        <v>0</v>
      </c>
      <c r="Q48" s="58">
        <f>+'CUADRO 7A'!Q98</f>
        <v>0</v>
      </c>
      <c r="R48" s="58">
        <f>+'CUADRO 7A'!R98</f>
        <v>0</v>
      </c>
      <c r="S48" s="58">
        <f>+'CUADRO 7A'!S98</f>
        <v>0</v>
      </c>
      <c r="T48" s="58">
        <f>+'CUADRO 7A'!T98</f>
        <v>0</v>
      </c>
      <c r="U48" s="58">
        <f>+'CUADRO 7A'!U98</f>
        <v>0</v>
      </c>
      <c r="V48" s="58">
        <f>+'CUADRO 7A'!V98</f>
        <v>0</v>
      </c>
      <c r="W48" s="58">
        <f>+'CUADRO 7A'!W98</f>
        <v>0</v>
      </c>
      <c r="X48" s="58">
        <f>+'CUADRO 7A'!X98</f>
        <v>0</v>
      </c>
      <c r="Y48" s="58">
        <f>+'CUADRO 7A'!Y98</f>
        <v>0</v>
      </c>
      <c r="Z48" s="58">
        <f>+'CUADRO 7A'!Z98</f>
        <v>0</v>
      </c>
      <c r="AA48" s="58">
        <f>+'CUADRO 7A'!AA98</f>
        <v>0</v>
      </c>
      <c r="AB48" s="58">
        <f>+'CUADRO 7A'!AB98</f>
        <v>0</v>
      </c>
    </row>
    <row r="49" spans="2:28" ht="11.25" customHeight="1" x14ac:dyDescent="0.2">
      <c r="B49" s="61" t="s">
        <v>303</v>
      </c>
      <c r="C49" s="58">
        <f>+'CUADRO 7A'!C99</f>
        <v>0</v>
      </c>
      <c r="D49" s="58">
        <f>+'CUADRO 7A'!D99</f>
        <v>0</v>
      </c>
      <c r="E49" s="58">
        <f>+'CUADRO 7A'!E99</f>
        <v>0</v>
      </c>
      <c r="F49" s="58">
        <f>+'CUADRO 7A'!F99</f>
        <v>2443.2752650000002</v>
      </c>
      <c r="G49" s="58">
        <f>+'CUADRO 7A'!G99</f>
        <v>8275.8330900000001</v>
      </c>
      <c r="H49" s="58">
        <f>+'CUADRO 7A'!H99</f>
        <v>19037.832665000002</v>
      </c>
      <c r="I49" s="58">
        <f>+'CUADRO 7A'!I99</f>
        <v>12239.420565</v>
      </c>
      <c r="J49" s="58">
        <f>+'CUADRO 7A'!J99</f>
        <v>3888.867326</v>
      </c>
      <c r="K49" s="58">
        <f>+'CUADRO 7A'!K99</f>
        <v>28217.853813000002</v>
      </c>
      <c r="L49" s="58">
        <f>+'CUADRO 7A'!L99</f>
        <v>33855.764217000004</v>
      </c>
      <c r="M49" s="58">
        <f>+'CUADRO 7A'!M99</f>
        <v>4415.22192</v>
      </c>
      <c r="N49" s="58">
        <f>+'CUADRO 7A'!N99</f>
        <v>4031.2597329999999</v>
      </c>
      <c r="O49" s="58">
        <f>+'CUADRO 7A'!O99</f>
        <v>6816.8507630000004</v>
      </c>
      <c r="P49" s="58">
        <f>+'CUADRO 7A'!P99</f>
        <v>7021.3562849999998</v>
      </c>
      <c r="Q49" s="58">
        <f>+'CUADRO 7A'!Q99</f>
        <v>12419.26398</v>
      </c>
      <c r="R49" s="58">
        <f>+'CUADRO 7A'!R99</f>
        <v>13667.732656</v>
      </c>
      <c r="S49" s="58">
        <f>+'CUADRO 7A'!S99</f>
        <v>14533.284737</v>
      </c>
      <c r="T49" s="58">
        <f>+'CUADRO 7A'!T99</f>
        <v>18327.282678</v>
      </c>
      <c r="U49" s="58">
        <f>+'CUADRO 7A'!U99</f>
        <v>19078.701268000001</v>
      </c>
      <c r="V49" s="58">
        <f>+'CUADRO 7A'!V99</f>
        <v>22124</v>
      </c>
      <c r="W49" s="58">
        <f>+'CUADRO 7A'!W99</f>
        <v>20275.373986999999</v>
      </c>
      <c r="X49" s="58">
        <f>+'CUADRO 7A'!X99</f>
        <v>23559.486047999999</v>
      </c>
      <c r="Y49" s="58">
        <f>+'CUADRO 7A'!Y99</f>
        <v>26330.511030999998</v>
      </c>
      <c r="Z49" s="58">
        <f>+'CUADRO 7A'!Z99</f>
        <v>24936.489723999999</v>
      </c>
      <c r="AA49" s="58">
        <f>+'CUADRO 7A'!AA99</f>
        <v>33737.514392999998</v>
      </c>
      <c r="AB49" s="58">
        <f>+'CUADRO 7A'!AB99</f>
        <v>45770.911212999999</v>
      </c>
    </row>
    <row r="50" spans="2:28" ht="11.25" customHeight="1" x14ac:dyDescent="0.2">
      <c r="B50" s="61" t="s">
        <v>304</v>
      </c>
      <c r="C50" s="58">
        <f>+'CUADRO 7A'!C100</f>
        <v>0</v>
      </c>
      <c r="D50" s="58">
        <f>+'CUADRO 7A'!D100</f>
        <v>0</v>
      </c>
      <c r="E50" s="58">
        <f>+'CUADRO 7A'!E100</f>
        <v>0</v>
      </c>
      <c r="F50" s="58">
        <f>+'CUADRO 7A'!F100</f>
        <v>0</v>
      </c>
      <c r="G50" s="58">
        <f>+'CUADRO 7A'!G100</f>
        <v>100000</v>
      </c>
      <c r="H50" s="58">
        <f>+'CUADRO 7A'!H100</f>
        <v>100000</v>
      </c>
      <c r="I50" s="58">
        <f>+'CUADRO 7A'!I100</f>
        <v>100000</v>
      </c>
      <c r="J50" s="58">
        <f>+'CUADRO 7A'!J100</f>
        <v>100000</v>
      </c>
      <c r="K50" s="58">
        <f>+'CUADRO 7A'!K100</f>
        <v>300000</v>
      </c>
      <c r="L50" s="58">
        <f>+'CUADRO 7A'!L100</f>
        <v>300000</v>
      </c>
      <c r="M50" s="58">
        <f>+'CUADRO 7A'!M100</f>
        <v>500000</v>
      </c>
      <c r="N50" s="58">
        <f>+'CUADRO 7A'!N100</f>
        <v>500000</v>
      </c>
      <c r="O50" s="58">
        <f>+'CUADRO 7A'!O100</f>
        <v>515000</v>
      </c>
      <c r="P50" s="58">
        <f>+'CUADRO 7A'!P100</f>
        <v>545900</v>
      </c>
      <c r="Q50" s="58">
        <f>+'CUADRO 7A'!Q100</f>
        <v>665900</v>
      </c>
      <c r="R50" s="58">
        <f>+'CUADRO 7A'!R100</f>
        <v>1135877</v>
      </c>
      <c r="S50" s="58">
        <f>+'CUADRO 7A'!S100</f>
        <v>1535877</v>
      </c>
      <c r="T50" s="58">
        <f>+'CUADRO 7A'!T100</f>
        <v>1535877</v>
      </c>
      <c r="U50" s="58">
        <f>+'CUADRO 7A'!U100</f>
        <v>1130000</v>
      </c>
      <c r="V50" s="58">
        <f>+'CUADRO 7A'!V100</f>
        <v>1200000</v>
      </c>
      <c r="W50" s="58">
        <f>+'CUADRO 7A'!W100</f>
        <v>400000</v>
      </c>
      <c r="X50" s="58">
        <f>+'CUADRO 7A'!X100</f>
        <v>0</v>
      </c>
      <c r="Y50" s="58">
        <f>+'CUADRO 7A'!Y100</f>
        <v>70000</v>
      </c>
      <c r="Z50" s="58">
        <f>+'CUADRO 7A'!Z100</f>
        <v>1050000</v>
      </c>
      <c r="AA50" s="58">
        <f>+'CUADRO 7A'!AA100</f>
        <v>54610</v>
      </c>
      <c r="AB50" s="58">
        <f>+'CUADRO 7A'!AB100</f>
        <v>0</v>
      </c>
    </row>
    <row r="51" spans="2:28" ht="11.25" customHeight="1" x14ac:dyDescent="0.2">
      <c r="B51" s="61" t="s">
        <v>305</v>
      </c>
      <c r="C51" s="58">
        <f>+'CUADRO 7A'!C101</f>
        <v>0</v>
      </c>
      <c r="D51" s="58">
        <f>+'CUADRO 7A'!D101</f>
        <v>0</v>
      </c>
      <c r="E51" s="58">
        <f>+'CUADRO 7A'!E101</f>
        <v>0</v>
      </c>
      <c r="F51" s="58">
        <f>+'CUADRO 7A'!F101</f>
        <v>0</v>
      </c>
      <c r="G51" s="58">
        <f>+'CUADRO 7A'!G101</f>
        <v>60000</v>
      </c>
      <c r="H51" s="58">
        <f>+'CUADRO 7A'!H101</f>
        <v>230000</v>
      </c>
      <c r="I51" s="58">
        <f>+'CUADRO 7A'!I101</f>
        <v>320000</v>
      </c>
      <c r="J51" s="58">
        <f>+'CUADRO 7A'!J101</f>
        <v>104080</v>
      </c>
      <c r="K51" s="58">
        <f>+'CUADRO 7A'!K101</f>
        <v>100000</v>
      </c>
      <c r="L51" s="58">
        <f>+'CUADRO 7A'!L101</f>
        <v>10000</v>
      </c>
      <c r="M51" s="58">
        <f>+'CUADRO 7A'!M101</f>
        <v>20289</v>
      </c>
      <c r="N51" s="58">
        <f>+'CUADRO 7A'!N101</f>
        <v>1000</v>
      </c>
      <c r="O51" s="58">
        <f>+'CUADRO 7A'!O101</f>
        <v>28910</v>
      </c>
      <c r="P51" s="58">
        <f>+'CUADRO 7A'!P101</f>
        <v>10000</v>
      </c>
      <c r="Q51" s="58">
        <f>+'CUADRO 7A'!Q101</f>
        <v>0</v>
      </c>
      <c r="R51" s="58">
        <f>+'CUADRO 7A'!R101</f>
        <v>0</v>
      </c>
      <c r="S51" s="58">
        <f>+'CUADRO 7A'!S101</f>
        <v>114654.481</v>
      </c>
      <c r="T51" s="58">
        <f>+'CUADRO 7A'!T101</f>
        <v>123230.45867000001</v>
      </c>
      <c r="U51" s="58">
        <f>+'CUADRO 7A'!U101</f>
        <v>118853</v>
      </c>
      <c r="V51" s="58">
        <f>+'CUADRO 7A'!V101</f>
        <v>126120</v>
      </c>
      <c r="W51" s="58">
        <f>+'CUADRO 7A'!W101</f>
        <v>127673</v>
      </c>
      <c r="X51" s="58">
        <f>+'CUADRO 7A'!X101</f>
        <v>194000</v>
      </c>
      <c r="Y51" s="58">
        <f>+'CUADRO 7A'!Y101</f>
        <v>152113.69632799999</v>
      </c>
      <c r="Z51" s="58">
        <f>+'CUADRO 7A'!Z101</f>
        <v>200421.696329</v>
      </c>
      <c r="AA51" s="58">
        <f>+'CUADRO 7A'!AA101</f>
        <v>197997</v>
      </c>
      <c r="AB51" s="58">
        <f>+'CUADRO 7A'!AB101</f>
        <v>261061.9172</v>
      </c>
    </row>
    <row r="52" spans="2:28" ht="11.25" customHeight="1" x14ac:dyDescent="0.2">
      <c r="B52" s="61" t="s">
        <v>306</v>
      </c>
      <c r="C52" s="58">
        <f>+'CUADRO 7A'!C102</f>
        <v>0</v>
      </c>
      <c r="D52" s="58">
        <f>+'CUADRO 7A'!D102</f>
        <v>0</v>
      </c>
      <c r="E52" s="58">
        <f>+'CUADRO 7A'!E102</f>
        <v>0</v>
      </c>
      <c r="F52" s="58">
        <f>+'CUADRO 7A'!F102</f>
        <v>0</v>
      </c>
      <c r="G52" s="58">
        <f>+'CUADRO 7A'!G102</f>
        <v>0</v>
      </c>
      <c r="H52" s="58">
        <f>+'CUADRO 7A'!H102</f>
        <v>120.6</v>
      </c>
      <c r="I52" s="58">
        <f>+'CUADRO 7A'!I102</f>
        <v>240</v>
      </c>
      <c r="J52" s="58">
        <f>+'CUADRO 7A'!J102</f>
        <v>52.25</v>
      </c>
      <c r="K52" s="58">
        <f>+'CUADRO 7A'!K102</f>
        <v>58</v>
      </c>
      <c r="L52" s="58">
        <f>+'CUADRO 7A'!L102</f>
        <v>60.61</v>
      </c>
      <c r="M52" s="58">
        <f>+'CUADRO 7A'!M102</f>
        <v>63.034399999999998</v>
      </c>
      <c r="N52" s="58">
        <f>+'CUADRO 7A'!N102</f>
        <v>64.925432000000001</v>
      </c>
      <c r="O52" s="58">
        <f>+'CUADRO 7A'!O102</f>
        <v>66.873194999999996</v>
      </c>
      <c r="P52" s="58">
        <f>+'CUADRO 7A'!P102</f>
        <v>69</v>
      </c>
      <c r="Q52" s="58">
        <f>+'CUADRO 7A'!Q102</f>
        <v>69</v>
      </c>
      <c r="R52" s="58">
        <f>+'CUADRO 7A'!R102</f>
        <v>40</v>
      </c>
      <c r="S52" s="58">
        <f>+'CUADRO 7A'!S102</f>
        <v>41</v>
      </c>
      <c r="T52" s="58">
        <f>+'CUADRO 7A'!T102</f>
        <v>36.9</v>
      </c>
      <c r="U52" s="58">
        <f>+'CUADRO 7A'!U102</f>
        <v>102.4</v>
      </c>
      <c r="V52" s="58">
        <f>+'CUADRO 7A'!V102</f>
        <v>200</v>
      </c>
      <c r="W52" s="58">
        <f>+'CUADRO 7A'!W102</f>
        <v>206</v>
      </c>
      <c r="X52" s="58">
        <f>+'CUADRO 7A'!X102</f>
        <v>213</v>
      </c>
      <c r="Y52" s="58">
        <f>+'CUADRO 7A'!Y102</f>
        <v>213</v>
      </c>
      <c r="Z52" s="58">
        <f>+'CUADRO 7A'!Z102</f>
        <v>223</v>
      </c>
      <c r="AA52" s="58">
        <f>+'CUADRO 7A'!AA102</f>
        <v>244</v>
      </c>
      <c r="AB52" s="58">
        <f>+'CUADRO 7A'!AB102</f>
        <v>252</v>
      </c>
    </row>
    <row r="53" spans="2:28" ht="11.25" customHeight="1" x14ac:dyDescent="0.2">
      <c r="B53" s="61" t="s">
        <v>195</v>
      </c>
      <c r="C53" s="58">
        <f>+'CUADRO 7A'!C103</f>
        <v>0</v>
      </c>
      <c r="D53" s="58">
        <f>+'CUADRO 7A'!D103</f>
        <v>0</v>
      </c>
      <c r="E53" s="58">
        <f>+'CUADRO 7A'!E103</f>
        <v>0</v>
      </c>
      <c r="F53" s="58">
        <f>+'CUADRO 7A'!F103</f>
        <v>0</v>
      </c>
      <c r="G53" s="58">
        <f>+'CUADRO 7A'!G103</f>
        <v>0</v>
      </c>
      <c r="H53" s="58">
        <f>+'CUADRO 7A'!H103</f>
        <v>0</v>
      </c>
      <c r="I53" s="58">
        <f>+'CUADRO 7A'!I103</f>
        <v>7007.8</v>
      </c>
      <c r="J53" s="58">
        <f>+'CUADRO 7A'!J103</f>
        <v>7323.1509999999998</v>
      </c>
      <c r="K53" s="58">
        <f>+'CUADRO 7A'!K103</f>
        <v>7616.0770000000002</v>
      </c>
      <c r="L53" s="58">
        <f>+'CUADRO 7A'!L103</f>
        <v>8073.0420000000004</v>
      </c>
      <c r="M53" s="58">
        <f>+'CUADRO 7A'!M103</f>
        <v>8395.9639999999999</v>
      </c>
      <c r="N53" s="58">
        <f>+'CUADRO 7A'!N103</f>
        <v>8647.8430000000008</v>
      </c>
      <c r="O53" s="58">
        <f>+'CUADRO 7A'!O103</f>
        <v>9314.2970000000005</v>
      </c>
      <c r="P53" s="58">
        <f>+'CUADRO 7A'!P103</f>
        <v>8247.5959999999995</v>
      </c>
      <c r="Q53" s="58">
        <f>+'CUADRO 7A'!Q103</f>
        <v>8495.0238800000006</v>
      </c>
      <c r="R53" s="58">
        <f>+'CUADRO 7A'!R103</f>
        <v>8749.875</v>
      </c>
      <c r="S53" s="58">
        <f>+'CUADRO 7A'!S103</f>
        <v>9038.6209999999992</v>
      </c>
      <c r="T53" s="58">
        <f>+'CUADRO 7A'!T103</f>
        <v>9400.1659999999993</v>
      </c>
      <c r="U53" s="58">
        <f>+'CUADRO 7A'!U103</f>
        <v>9785.5730000000003</v>
      </c>
      <c r="V53" s="58">
        <f>+'CUADRO 7A'!V103</f>
        <v>10128.069</v>
      </c>
      <c r="W53" s="58">
        <f>+'CUADRO 7A'!W103</f>
        <v>10431.912</v>
      </c>
      <c r="X53" s="58">
        <f>+'CUADRO 7A'!X103</f>
        <v>10431.912</v>
      </c>
      <c r="Y53" s="58">
        <f>+'CUADRO 7A'!Y103</f>
        <v>0</v>
      </c>
      <c r="Z53" s="58">
        <f>+'CUADRO 7A'!Z103</f>
        <v>0</v>
      </c>
      <c r="AA53" s="58">
        <f>+'CUADRO 7A'!AA103</f>
        <v>0</v>
      </c>
      <c r="AB53" s="58">
        <f>+'CUADRO 7A'!AB103</f>
        <v>0</v>
      </c>
    </row>
    <row r="54" spans="2:28" ht="11.25" customHeight="1" x14ac:dyDescent="0.2">
      <c r="B54" s="61" t="s">
        <v>307</v>
      </c>
      <c r="C54" s="58">
        <f>+'CUADRO 7A'!C104</f>
        <v>0</v>
      </c>
      <c r="D54" s="58">
        <f>+'CUADRO 7A'!D104</f>
        <v>0</v>
      </c>
      <c r="E54" s="58">
        <f>+'CUADRO 7A'!E104</f>
        <v>0</v>
      </c>
      <c r="F54" s="58">
        <f>+'CUADRO 7A'!F104</f>
        <v>0</v>
      </c>
      <c r="G54" s="58">
        <f>+'CUADRO 7A'!G104</f>
        <v>0</v>
      </c>
      <c r="H54" s="58">
        <f>+'CUADRO 7A'!H104</f>
        <v>0</v>
      </c>
      <c r="I54" s="58">
        <f>+'CUADRO 7A'!I104</f>
        <v>0</v>
      </c>
      <c r="J54" s="58">
        <f>+'CUADRO 7A'!J104</f>
        <v>562.39250000000004</v>
      </c>
      <c r="K54" s="58">
        <f>+'CUADRO 7A'!K104</f>
        <v>585</v>
      </c>
      <c r="L54" s="58">
        <f>+'CUADRO 7A'!L104</f>
        <v>611.32500000000005</v>
      </c>
      <c r="M54" s="58">
        <f>+'CUADRO 7A'!M104</f>
        <v>635.77800000000002</v>
      </c>
      <c r="N54" s="58">
        <f>+'CUADRO 7A'!N104</f>
        <v>654.85134000000005</v>
      </c>
      <c r="O54" s="58">
        <f>+'CUADRO 7A'!O104</f>
        <v>674.49688000000003</v>
      </c>
      <c r="P54" s="58">
        <f>+'CUADRO 7A'!P104</f>
        <v>695</v>
      </c>
      <c r="Q54" s="58">
        <f>+'CUADRO 7A'!Q104</f>
        <v>716</v>
      </c>
      <c r="R54" s="58">
        <f>+'CUADRO 7A'!R104</f>
        <v>541</v>
      </c>
      <c r="S54" s="58">
        <f>+'CUADRO 7A'!S104</f>
        <v>561</v>
      </c>
      <c r="T54" s="58">
        <f>+'CUADRO 7A'!T104</f>
        <v>504.9</v>
      </c>
      <c r="U54" s="58">
        <f>+'CUADRO 7A'!U104</f>
        <v>520.04700000000003</v>
      </c>
      <c r="V54" s="58">
        <f>+'CUADRO 7A'!V104</f>
        <v>520.04700000000003</v>
      </c>
      <c r="W54" s="58">
        <f>+'CUADRO 7A'!W104</f>
        <v>536</v>
      </c>
      <c r="X54" s="58">
        <f>+'CUADRO 7A'!X104</f>
        <v>553</v>
      </c>
      <c r="Y54" s="58">
        <f>+'CUADRO 7A'!Y104</f>
        <v>569.59</v>
      </c>
      <c r="Z54" s="58">
        <f>+'CUADRO 7A'!Z104</f>
        <v>569.59</v>
      </c>
      <c r="AA54" s="58">
        <f>+'CUADRO 7A'!AA104</f>
        <v>622</v>
      </c>
      <c r="AB54" s="58">
        <f>+'CUADRO 7A'!AB104</f>
        <v>642</v>
      </c>
    </row>
    <row r="55" spans="2:28" ht="11.25" customHeight="1" x14ac:dyDescent="0.2">
      <c r="B55" s="61" t="s">
        <v>308</v>
      </c>
      <c r="C55" s="58">
        <f>+'CUADRO 7A'!C105</f>
        <v>0</v>
      </c>
      <c r="D55" s="58">
        <f>+'CUADRO 7A'!D105</f>
        <v>0</v>
      </c>
      <c r="E55" s="58">
        <f>+'CUADRO 7A'!E105</f>
        <v>0</v>
      </c>
      <c r="F55" s="58">
        <f>+'CUADRO 7A'!F105</f>
        <v>0</v>
      </c>
      <c r="G55" s="58">
        <f>+'CUADRO 7A'!G105</f>
        <v>0</v>
      </c>
      <c r="H55" s="58">
        <f>+'CUADRO 7A'!H105</f>
        <v>0</v>
      </c>
      <c r="I55" s="58">
        <f>+'CUADRO 7A'!I105</f>
        <v>0</v>
      </c>
      <c r="J55" s="58">
        <f>+'CUADRO 7A'!J105</f>
        <v>0</v>
      </c>
      <c r="K55" s="58">
        <f>+'CUADRO 7A'!K105</f>
        <v>18756</v>
      </c>
      <c r="L55" s="58">
        <f>+'CUADRO 7A'!L105</f>
        <v>17000</v>
      </c>
      <c r="M55" s="58">
        <f>+'CUADRO 7A'!M105</f>
        <v>19999.689999999999</v>
      </c>
      <c r="N55" s="58">
        <f>+'CUADRO 7A'!N105</f>
        <v>27283</v>
      </c>
      <c r="O55" s="58">
        <f>+'CUADRO 7A'!O105</f>
        <v>21000</v>
      </c>
      <c r="P55" s="58">
        <f>+'CUADRO 7A'!P105</f>
        <v>40000</v>
      </c>
      <c r="Q55" s="58">
        <f>+'CUADRO 7A'!Q105</f>
        <v>42633.747706000002</v>
      </c>
      <c r="R55" s="58">
        <f>+'CUADRO 7A'!R105</f>
        <v>13950.559356</v>
      </c>
      <c r="S55" s="58">
        <f>+'CUADRO 7A'!S105</f>
        <v>4491.8656090000004</v>
      </c>
      <c r="T55" s="58">
        <f>+'CUADRO 7A'!T105</f>
        <v>34980.332505999999</v>
      </c>
      <c r="U55" s="58">
        <f>+'CUADRO 7A'!U105</f>
        <v>6852.8739999999998</v>
      </c>
      <c r="V55" s="58">
        <f>+'CUADRO 7A'!V105</f>
        <v>9159.99</v>
      </c>
      <c r="W55" s="58">
        <f>+'CUADRO 7A'!W105</f>
        <v>250956.895705</v>
      </c>
      <c r="X55" s="58">
        <f>+'CUADRO 7A'!X105</f>
        <v>17178.109370999999</v>
      </c>
      <c r="Y55" s="58">
        <f>+'CUADRO 7A'!Y105</f>
        <v>24824.850713</v>
      </c>
      <c r="Z55" s="58">
        <f>+'CUADRO 7A'!Z105</f>
        <v>20000</v>
      </c>
      <c r="AA55" s="58">
        <f>+'CUADRO 7A'!AA105</f>
        <v>34778.222228999999</v>
      </c>
      <c r="AB55" s="58">
        <f>+'CUADRO 7A'!AB105</f>
        <v>62178</v>
      </c>
    </row>
    <row r="56" spans="2:28" ht="11.25" customHeight="1" x14ac:dyDescent="0.2">
      <c r="B56" s="61" t="s">
        <v>198</v>
      </c>
      <c r="C56" s="58">
        <f>+'CUADRO 7A'!C106</f>
        <v>0</v>
      </c>
      <c r="D56" s="58">
        <f>+'CUADRO 7A'!D106</f>
        <v>0</v>
      </c>
      <c r="E56" s="58">
        <f>+'CUADRO 7A'!E106</f>
        <v>0</v>
      </c>
      <c r="F56" s="58">
        <f>+'CUADRO 7A'!F106</f>
        <v>0</v>
      </c>
      <c r="G56" s="58">
        <f>+'CUADRO 7A'!G106</f>
        <v>0</v>
      </c>
      <c r="H56" s="58">
        <f>+'CUADRO 7A'!H106</f>
        <v>0</v>
      </c>
      <c r="I56" s="58">
        <f>+'CUADRO 7A'!I106</f>
        <v>0</v>
      </c>
      <c r="J56" s="58">
        <f>+'CUADRO 7A'!J106</f>
        <v>0</v>
      </c>
      <c r="K56" s="58">
        <f>+'CUADRO 7A'!K106</f>
        <v>15000</v>
      </c>
      <c r="L56" s="58">
        <f>+'CUADRO 7A'!L106</f>
        <v>55000</v>
      </c>
      <c r="M56" s="58">
        <f>+'CUADRO 7A'!M106</f>
        <v>53500</v>
      </c>
      <c r="N56" s="58">
        <f>+'CUADRO 7A'!N106</f>
        <v>59800</v>
      </c>
      <c r="O56" s="58">
        <f>+'CUADRO 7A'!O106</f>
        <v>83056</v>
      </c>
      <c r="P56" s="58">
        <f>+'CUADRO 7A'!P106</f>
        <v>129480</v>
      </c>
      <c r="Q56" s="58">
        <f>+'CUADRO 7A'!Q106</f>
        <v>65218.989274</v>
      </c>
      <c r="R56" s="58">
        <f>+'CUADRO 7A'!R106</f>
        <v>60000</v>
      </c>
      <c r="S56" s="58">
        <f>+'CUADRO 7A'!S106</f>
        <v>56000</v>
      </c>
      <c r="T56" s="58">
        <f>+'CUADRO 7A'!T106</f>
        <v>40941.608407</v>
      </c>
      <c r="U56" s="58">
        <f>+'CUADRO 7A'!U106</f>
        <v>329250</v>
      </c>
      <c r="V56" s="58">
        <f>+'CUADRO 7A'!V106</f>
        <v>120000</v>
      </c>
      <c r="W56" s="58">
        <f>+'CUADRO 7A'!W106</f>
        <v>50665.309822000003</v>
      </c>
      <c r="X56" s="58">
        <f>+'CUADRO 7A'!X106</f>
        <v>88312.718676999997</v>
      </c>
      <c r="Y56" s="58">
        <f>+'CUADRO 7A'!Y106</f>
        <v>130260</v>
      </c>
      <c r="Z56" s="58">
        <f>+'CUADRO 7A'!Z106</f>
        <v>114167.8</v>
      </c>
      <c r="AA56" s="58">
        <f>+'CUADRO 7A'!AA106</f>
        <v>159314</v>
      </c>
      <c r="AB56" s="58">
        <f>+'CUADRO 7A'!AB106</f>
        <v>222821</v>
      </c>
    </row>
    <row r="57" spans="2:28" ht="11.25" customHeight="1" x14ac:dyDescent="0.2">
      <c r="B57" s="61" t="s">
        <v>199</v>
      </c>
      <c r="C57" s="58">
        <f>+'CUADRO 7A'!C107</f>
        <v>0</v>
      </c>
      <c r="D57" s="58">
        <f>+'CUADRO 7A'!D107</f>
        <v>0</v>
      </c>
      <c r="E57" s="58">
        <f>+'CUADRO 7A'!E107</f>
        <v>0</v>
      </c>
      <c r="F57" s="58">
        <f>+'CUADRO 7A'!F107</f>
        <v>0</v>
      </c>
      <c r="G57" s="58">
        <f>+'CUADRO 7A'!G107</f>
        <v>0</v>
      </c>
      <c r="H57" s="58">
        <f>+'CUADRO 7A'!H107</f>
        <v>0</v>
      </c>
      <c r="I57" s="58">
        <f>+'CUADRO 7A'!I107</f>
        <v>0</v>
      </c>
      <c r="J57" s="58">
        <f>+'CUADRO 7A'!J107</f>
        <v>0</v>
      </c>
      <c r="K57" s="58">
        <f>+'CUADRO 7A'!K107</f>
        <v>0</v>
      </c>
      <c r="L57" s="58">
        <f>+'CUADRO 7A'!L107</f>
        <v>0</v>
      </c>
      <c r="M57" s="58">
        <f>+'CUADRO 7A'!M107</f>
        <v>44085.987522000003</v>
      </c>
      <c r="N57" s="58">
        <f>+'CUADRO 7A'!N107</f>
        <v>45408.567148000002</v>
      </c>
      <c r="O57" s="58">
        <f>+'CUADRO 7A'!O107</f>
        <v>46770.824161999997</v>
      </c>
      <c r="P57" s="58">
        <f>+'CUADRO 7A'!P107</f>
        <v>48173.948886999999</v>
      </c>
      <c r="Q57" s="58">
        <f>+'CUADRO 7A'!Q107</f>
        <v>0</v>
      </c>
      <c r="R57" s="58">
        <f>+'CUADRO 7A'!R107</f>
        <v>0</v>
      </c>
      <c r="S57" s="58">
        <f>+'CUADRO 7A'!S107</f>
        <v>0</v>
      </c>
      <c r="T57" s="58">
        <f>+'CUADRO 7A'!T107</f>
        <v>0</v>
      </c>
      <c r="U57" s="58">
        <f>+'CUADRO 7A'!U107</f>
        <v>0</v>
      </c>
      <c r="V57" s="58">
        <f>+'CUADRO 7A'!V107</f>
        <v>0</v>
      </c>
      <c r="W57" s="58">
        <f>+'CUADRO 7A'!W107</f>
        <v>0</v>
      </c>
      <c r="X57" s="58">
        <f>+'CUADRO 7A'!X107</f>
        <v>0</v>
      </c>
      <c r="Y57" s="58">
        <f>+'CUADRO 7A'!Y107</f>
        <v>0</v>
      </c>
      <c r="Z57" s="58">
        <f>+'CUADRO 7A'!Z107</f>
        <v>0</v>
      </c>
      <c r="AA57" s="58">
        <f>+'CUADRO 7A'!AA107</f>
        <v>0</v>
      </c>
      <c r="AB57" s="58">
        <f>+'CUADRO 7A'!AB107</f>
        <v>0</v>
      </c>
    </row>
    <row r="58" spans="2:28" ht="11.25" customHeight="1" x14ac:dyDescent="0.2">
      <c r="B58" s="61" t="s">
        <v>200</v>
      </c>
      <c r="C58" s="58">
        <f>+'CUADRO 7A'!C108</f>
        <v>0</v>
      </c>
      <c r="D58" s="58">
        <f>+'CUADRO 7A'!D108</f>
        <v>0</v>
      </c>
      <c r="E58" s="58">
        <f>+'CUADRO 7A'!E108</f>
        <v>0</v>
      </c>
      <c r="F58" s="58">
        <f>+'CUADRO 7A'!F108</f>
        <v>0</v>
      </c>
      <c r="G58" s="58">
        <f>+'CUADRO 7A'!G108</f>
        <v>0</v>
      </c>
      <c r="H58" s="58">
        <f>+'CUADRO 7A'!H108</f>
        <v>0</v>
      </c>
      <c r="I58" s="58">
        <f>+'CUADRO 7A'!I108</f>
        <v>0</v>
      </c>
      <c r="J58" s="58">
        <f>+'CUADRO 7A'!J108</f>
        <v>0</v>
      </c>
      <c r="K58" s="58">
        <f>+'CUADRO 7A'!K108</f>
        <v>0</v>
      </c>
      <c r="L58" s="58">
        <f>+'CUADRO 7A'!L108</f>
        <v>0</v>
      </c>
      <c r="M58" s="58">
        <f>+'CUADRO 7A'!M108</f>
        <v>1200000</v>
      </c>
      <c r="N58" s="58">
        <f>+'CUADRO 7A'!N108</f>
        <v>0</v>
      </c>
      <c r="O58" s="58">
        <f>+'CUADRO 7A'!O108</f>
        <v>0</v>
      </c>
      <c r="P58" s="58">
        <f>+'CUADRO 7A'!P108</f>
        <v>0</v>
      </c>
      <c r="Q58" s="58">
        <f>+'CUADRO 7A'!Q108</f>
        <v>0</v>
      </c>
      <c r="R58" s="58">
        <f>+'CUADRO 7A'!R108</f>
        <v>0</v>
      </c>
      <c r="S58" s="58">
        <f>+'CUADRO 7A'!S108</f>
        <v>0</v>
      </c>
      <c r="T58" s="58">
        <f>+'CUADRO 7A'!T108</f>
        <v>0</v>
      </c>
      <c r="U58" s="58">
        <f>+'CUADRO 7A'!U108</f>
        <v>0</v>
      </c>
      <c r="V58" s="58">
        <f>+'CUADRO 7A'!V108</f>
        <v>0</v>
      </c>
      <c r="W58" s="58">
        <f>+'CUADRO 7A'!W108</f>
        <v>0</v>
      </c>
      <c r="X58" s="58">
        <f>+'CUADRO 7A'!X108</f>
        <v>0</v>
      </c>
      <c r="Y58" s="58">
        <f>+'CUADRO 7A'!Y108</f>
        <v>0</v>
      </c>
      <c r="Z58" s="58">
        <f>+'CUADRO 7A'!Z108</f>
        <v>0</v>
      </c>
      <c r="AA58" s="58">
        <f>+'CUADRO 7A'!AA108</f>
        <v>0</v>
      </c>
      <c r="AB58" s="58">
        <f>+'CUADRO 7A'!AB108</f>
        <v>0</v>
      </c>
    </row>
    <row r="59" spans="2:28" ht="11.25" customHeight="1" x14ac:dyDescent="0.2">
      <c r="B59" s="61" t="s">
        <v>309</v>
      </c>
      <c r="C59" s="58">
        <f>+'CUADRO 7A'!C109</f>
        <v>0</v>
      </c>
      <c r="D59" s="58">
        <f>+'CUADRO 7A'!D109</f>
        <v>0</v>
      </c>
      <c r="E59" s="58">
        <f>+'CUADRO 7A'!E109</f>
        <v>0</v>
      </c>
      <c r="F59" s="58">
        <f>+'CUADRO 7A'!F109</f>
        <v>0</v>
      </c>
      <c r="G59" s="58">
        <f>+'CUADRO 7A'!G109</f>
        <v>0</v>
      </c>
      <c r="H59" s="58">
        <f>+'CUADRO 7A'!H109</f>
        <v>0</v>
      </c>
      <c r="I59" s="58">
        <f>+'CUADRO 7A'!I109</f>
        <v>0</v>
      </c>
      <c r="J59" s="58">
        <f>+'CUADRO 7A'!J109</f>
        <v>0</v>
      </c>
      <c r="K59" s="58">
        <f>+'CUADRO 7A'!K109</f>
        <v>0</v>
      </c>
      <c r="L59" s="58">
        <f>+'CUADRO 7A'!L109</f>
        <v>0</v>
      </c>
      <c r="M59" s="58">
        <f>+'CUADRO 7A'!M109</f>
        <v>1200</v>
      </c>
      <c r="N59" s="58">
        <f>+'CUADRO 7A'!N109</f>
        <v>1800</v>
      </c>
      <c r="O59" s="58">
        <f>+'CUADRO 7A'!O109</f>
        <v>2500</v>
      </c>
      <c r="P59" s="58">
        <f>+'CUADRO 7A'!P109</f>
        <v>2516</v>
      </c>
      <c r="Q59" s="58">
        <f>+'CUADRO 7A'!Q109</f>
        <v>4000</v>
      </c>
      <c r="R59" s="58">
        <f>+'CUADRO 7A'!R109</f>
        <v>5103</v>
      </c>
      <c r="S59" s="58">
        <f>+'CUADRO 7A'!S109</f>
        <v>4300</v>
      </c>
      <c r="T59" s="58">
        <f>+'CUADRO 7A'!T109</f>
        <v>3950</v>
      </c>
      <c r="U59" s="58">
        <f>+'CUADRO 7A'!U109</f>
        <v>3782.4682389999998</v>
      </c>
      <c r="V59" s="58">
        <f>+'CUADRO 7A'!V109</f>
        <v>3226</v>
      </c>
      <c r="W59" s="58">
        <f>+'CUADRO 7A'!W109</f>
        <v>5712.5950000000003</v>
      </c>
      <c r="X59" s="58">
        <f>+'CUADRO 7A'!X109</f>
        <v>6010.5889999999999</v>
      </c>
      <c r="Y59" s="58">
        <f>+'CUADRO 7A'!Y109</f>
        <v>6251.0129999999999</v>
      </c>
      <c r="Z59" s="58">
        <f>+'CUADRO 7A'!Z109</f>
        <v>6753.3613180000002</v>
      </c>
      <c r="AA59" s="58">
        <f>+'CUADRO 7A'!AA109</f>
        <v>26024</v>
      </c>
      <c r="AB59" s="58">
        <f>+'CUADRO 7A'!AB109</f>
        <v>41578</v>
      </c>
    </row>
    <row r="60" spans="2:28" ht="11.25" customHeight="1" x14ac:dyDescent="0.2">
      <c r="B60" s="61" t="s">
        <v>310</v>
      </c>
      <c r="C60" s="58">
        <f>+'CUADRO 7A'!C110</f>
        <v>0</v>
      </c>
      <c r="D60" s="58">
        <f>+'CUADRO 7A'!D110</f>
        <v>0</v>
      </c>
      <c r="E60" s="58">
        <f>+'CUADRO 7A'!E110</f>
        <v>0</v>
      </c>
      <c r="F60" s="58">
        <f>+'CUADRO 7A'!F110</f>
        <v>0</v>
      </c>
      <c r="G60" s="58">
        <f>+'CUADRO 7A'!G110</f>
        <v>0</v>
      </c>
      <c r="H60" s="58">
        <f>+'CUADRO 7A'!H110</f>
        <v>0</v>
      </c>
      <c r="I60" s="58">
        <f>+'CUADRO 7A'!I110</f>
        <v>0</v>
      </c>
      <c r="J60" s="58">
        <f>+'CUADRO 7A'!J110</f>
        <v>0</v>
      </c>
      <c r="K60" s="58">
        <f>+'CUADRO 7A'!K110</f>
        <v>0</v>
      </c>
      <c r="L60" s="58">
        <f>+'CUADRO 7A'!L110</f>
        <v>0</v>
      </c>
      <c r="M60" s="58">
        <f>+'CUADRO 7A'!M110</f>
        <v>0</v>
      </c>
      <c r="N60" s="58">
        <f>+'CUADRO 7A'!N110</f>
        <v>120000</v>
      </c>
      <c r="O60" s="58">
        <f>+'CUADRO 7A'!O110</f>
        <v>0</v>
      </c>
      <c r="P60" s="58">
        <f>+'CUADRO 7A'!P110</f>
        <v>0</v>
      </c>
      <c r="Q60" s="58">
        <f>+'CUADRO 7A'!Q110</f>
        <v>101933</v>
      </c>
      <c r="R60" s="58">
        <f>+'CUADRO 7A'!R110</f>
        <v>14980.221756999999</v>
      </c>
      <c r="S60" s="58">
        <f>+'CUADRO 7A'!S110</f>
        <v>34150.800000000003</v>
      </c>
      <c r="T60" s="58">
        <f>+'CUADRO 7A'!T110</f>
        <v>150426.475733</v>
      </c>
      <c r="U60" s="58">
        <f>+'CUADRO 7A'!U110</f>
        <v>242977.49827099999</v>
      </c>
      <c r="V60" s="58">
        <f>+'CUADRO 7A'!V110</f>
        <v>244392.79281099999</v>
      </c>
      <c r="W60" s="58">
        <f>+'CUADRO 7A'!W110</f>
        <v>339341.93622899998</v>
      </c>
      <c r="X60" s="58">
        <f>+'CUADRO 7A'!X110</f>
        <v>331079.56616400002</v>
      </c>
      <c r="Y60" s="58">
        <f>+'CUADRO 7A'!Y110</f>
        <v>207769.21951</v>
      </c>
      <c r="Z60" s="58">
        <f>+'CUADRO 7A'!Z110</f>
        <v>180836</v>
      </c>
      <c r="AA60" s="58">
        <f>+'CUADRO 7A'!AA110</f>
        <v>328373</v>
      </c>
      <c r="AB60" s="58">
        <f>+'CUADRO 7A'!AB110</f>
        <v>818914.5</v>
      </c>
    </row>
    <row r="61" spans="2:28" ht="11.25" customHeight="1" x14ac:dyDescent="0.2">
      <c r="B61" s="61" t="s">
        <v>203</v>
      </c>
      <c r="C61" s="58">
        <f>+'CUADRO 7A'!C111</f>
        <v>0</v>
      </c>
      <c r="D61" s="58">
        <f>+'CUADRO 7A'!D111</f>
        <v>0</v>
      </c>
      <c r="E61" s="58">
        <f>+'CUADRO 7A'!E111</f>
        <v>0</v>
      </c>
      <c r="F61" s="58">
        <f>+'CUADRO 7A'!F111</f>
        <v>0</v>
      </c>
      <c r="G61" s="58">
        <f>+'CUADRO 7A'!G111</f>
        <v>0</v>
      </c>
      <c r="H61" s="58">
        <f>+'CUADRO 7A'!H111</f>
        <v>0</v>
      </c>
      <c r="I61" s="58">
        <f>+'CUADRO 7A'!I111</f>
        <v>0</v>
      </c>
      <c r="J61" s="58">
        <f>+'CUADRO 7A'!J111</f>
        <v>0</v>
      </c>
      <c r="K61" s="58">
        <f>+'CUADRO 7A'!K111</f>
        <v>0</v>
      </c>
      <c r="L61" s="58">
        <f>+'CUADRO 7A'!L111</f>
        <v>0</v>
      </c>
      <c r="M61" s="58">
        <f>+'CUADRO 7A'!M111</f>
        <v>0</v>
      </c>
      <c r="N61" s="58">
        <f>+'CUADRO 7A'!N111</f>
        <v>290000</v>
      </c>
      <c r="O61" s="58">
        <f>+'CUADRO 7A'!O111</f>
        <v>213700</v>
      </c>
      <c r="P61" s="58">
        <f>+'CUADRO 7A'!P111</f>
        <v>0</v>
      </c>
      <c r="Q61" s="58">
        <f>+'CUADRO 7A'!Q111</f>
        <v>0</v>
      </c>
      <c r="R61" s="58">
        <f>+'CUADRO 7A'!R111</f>
        <v>0</v>
      </c>
      <c r="S61" s="58">
        <f>+'CUADRO 7A'!S111</f>
        <v>0</v>
      </c>
      <c r="T61" s="58">
        <f>+'CUADRO 7A'!T111</f>
        <v>0</v>
      </c>
      <c r="U61" s="58">
        <f>+'CUADRO 7A'!U111</f>
        <v>0</v>
      </c>
      <c r="V61" s="58">
        <f>+'CUADRO 7A'!V111</f>
        <v>0</v>
      </c>
      <c r="W61" s="58">
        <f>+'CUADRO 7A'!W111</f>
        <v>0</v>
      </c>
      <c r="X61" s="58">
        <f>+'CUADRO 7A'!X111</f>
        <v>0</v>
      </c>
      <c r="Y61" s="58">
        <f>+'CUADRO 7A'!Y111</f>
        <v>0</v>
      </c>
      <c r="Z61" s="58">
        <f>+'CUADRO 7A'!Z111</f>
        <v>0</v>
      </c>
      <c r="AA61" s="58">
        <f>+'CUADRO 7A'!AA111</f>
        <v>0</v>
      </c>
      <c r="AB61" s="58">
        <f>+'CUADRO 7A'!AB111</f>
        <v>0</v>
      </c>
    </row>
    <row r="62" spans="2:28" ht="11.25" customHeight="1" x14ac:dyDescent="0.2">
      <c r="B62" s="61" t="s">
        <v>311</v>
      </c>
      <c r="C62" s="58">
        <f>+'CUADRO 7A'!C112</f>
        <v>0</v>
      </c>
      <c r="D62" s="58">
        <f>+'CUADRO 7A'!D112</f>
        <v>0</v>
      </c>
      <c r="E62" s="58">
        <f>+'CUADRO 7A'!E112</f>
        <v>0</v>
      </c>
      <c r="F62" s="58">
        <f>+'CUADRO 7A'!F112</f>
        <v>0</v>
      </c>
      <c r="G62" s="58">
        <f>+'CUADRO 7A'!G112</f>
        <v>0</v>
      </c>
      <c r="H62" s="58">
        <f>+'CUADRO 7A'!H112</f>
        <v>0</v>
      </c>
      <c r="I62" s="58">
        <f>+'CUADRO 7A'!I112</f>
        <v>0</v>
      </c>
      <c r="J62" s="58">
        <f>+'CUADRO 7A'!J112</f>
        <v>0</v>
      </c>
      <c r="K62" s="58">
        <f>+'CUADRO 7A'!K112</f>
        <v>0</v>
      </c>
      <c r="L62" s="58">
        <f>+'CUADRO 7A'!L112</f>
        <v>0</v>
      </c>
      <c r="M62" s="58">
        <f>+'CUADRO 7A'!M112</f>
        <v>0</v>
      </c>
      <c r="N62" s="58">
        <f>+'CUADRO 7A'!N112</f>
        <v>0</v>
      </c>
      <c r="O62" s="58">
        <f>+'CUADRO 7A'!O112</f>
        <v>0</v>
      </c>
      <c r="P62" s="58">
        <f>+'CUADRO 7A'!P112</f>
        <v>5418202.4227460101</v>
      </c>
      <c r="Q62" s="58">
        <f>+'CUADRO 7A'!Q112</f>
        <v>10654281.406686001</v>
      </c>
      <c r="R62" s="58">
        <f>+'CUADRO 7A'!R112</f>
        <v>10970876.937562</v>
      </c>
      <c r="S62" s="58">
        <f>+'CUADRO 7A'!S112</f>
        <v>8446359.3912969995</v>
      </c>
      <c r="T62" s="58">
        <f>+'CUADRO 7A'!T112</f>
        <v>3217276.9216300002</v>
      </c>
      <c r="U62" s="58">
        <f>+'CUADRO 7A'!U112</f>
        <v>757427.27981700003</v>
      </c>
      <c r="V62" s="58">
        <f>+'CUADRO 7A'!V112</f>
        <v>0</v>
      </c>
      <c r="W62" s="58">
        <f>+'CUADRO 7A'!W112</f>
        <v>0</v>
      </c>
      <c r="X62" s="58">
        <f>+'CUADRO 7A'!X112</f>
        <v>0</v>
      </c>
      <c r="Y62" s="58">
        <f>+'CUADRO 7A'!Y112</f>
        <v>0</v>
      </c>
      <c r="Z62" s="58">
        <f>+'CUADRO 7A'!Z112</f>
        <v>0</v>
      </c>
      <c r="AA62" s="58">
        <f>+'CUADRO 7A'!AA112</f>
        <v>0</v>
      </c>
      <c r="AB62" s="58">
        <f>+'CUADRO 7A'!AB112</f>
        <v>0</v>
      </c>
    </row>
    <row r="63" spans="2:28" ht="11.25" customHeight="1" x14ac:dyDescent="0.2">
      <c r="B63" s="61" t="s">
        <v>312</v>
      </c>
      <c r="C63" s="58">
        <f>+'CUADRO 7A'!C113</f>
        <v>0</v>
      </c>
      <c r="D63" s="58">
        <f>+'CUADRO 7A'!D113</f>
        <v>0</v>
      </c>
      <c r="E63" s="58">
        <f>+'CUADRO 7A'!E113</f>
        <v>0</v>
      </c>
      <c r="F63" s="58">
        <f>+'CUADRO 7A'!F113</f>
        <v>0</v>
      </c>
      <c r="G63" s="58">
        <f>+'CUADRO 7A'!G113</f>
        <v>0</v>
      </c>
      <c r="H63" s="58">
        <f>+'CUADRO 7A'!H113</f>
        <v>0</v>
      </c>
      <c r="I63" s="58">
        <f>+'CUADRO 7A'!I113</f>
        <v>0</v>
      </c>
      <c r="J63" s="58">
        <f>+'CUADRO 7A'!J113</f>
        <v>0</v>
      </c>
      <c r="K63" s="58">
        <f>+'CUADRO 7A'!K113</f>
        <v>0</v>
      </c>
      <c r="L63" s="58">
        <f>+'CUADRO 7A'!L113</f>
        <v>0</v>
      </c>
      <c r="M63" s="58">
        <f>+'CUADRO 7A'!M113</f>
        <v>0</v>
      </c>
      <c r="N63" s="58">
        <f>+'CUADRO 7A'!N113</f>
        <v>0</v>
      </c>
      <c r="O63" s="58">
        <f>+'CUADRO 7A'!O113</f>
        <v>0</v>
      </c>
      <c r="P63" s="58">
        <f>+'CUADRO 7A'!P113</f>
        <v>12000</v>
      </c>
      <c r="Q63" s="58">
        <f>+'CUADRO 7A'!Q113</f>
        <v>10000</v>
      </c>
      <c r="R63" s="58">
        <f>+'CUADRO 7A'!R113</f>
        <v>23482.024614000002</v>
      </c>
      <c r="S63" s="58">
        <f>+'CUADRO 7A'!S113</f>
        <v>30220.584613999999</v>
      </c>
      <c r="T63" s="58">
        <f>+'CUADRO 7A'!T113</f>
        <v>36268.199999999997</v>
      </c>
      <c r="U63" s="58">
        <f>+'CUADRO 7A'!U113</f>
        <v>37781</v>
      </c>
      <c r="V63" s="58">
        <f>+'CUADRO 7A'!V113</f>
        <v>40000</v>
      </c>
      <c r="W63" s="58">
        <f>+'CUADRO 7A'!W113</f>
        <v>51100</v>
      </c>
      <c r="X63" s="58">
        <f>+'CUADRO 7A'!X113</f>
        <v>62325.4</v>
      </c>
      <c r="Y63" s="58">
        <f>+'CUADRO 7A'!Y113</f>
        <v>74359.954033999995</v>
      </c>
      <c r="Z63" s="58">
        <f>+'CUADRO 7A'!Z113</f>
        <v>84960.5</v>
      </c>
      <c r="AA63" s="58">
        <f>+'CUADRO 7A'!AA113</f>
        <v>62050</v>
      </c>
      <c r="AB63" s="58">
        <f>+'CUADRO 7A'!AB113</f>
        <v>71906</v>
      </c>
    </row>
    <row r="64" spans="2:28" ht="11.25" customHeight="1" x14ac:dyDescent="0.2">
      <c r="B64" s="61" t="s">
        <v>313</v>
      </c>
      <c r="C64" s="58">
        <f>+'CUADRO 7A'!C114</f>
        <v>0</v>
      </c>
      <c r="D64" s="58">
        <f>+'CUADRO 7A'!D114</f>
        <v>0</v>
      </c>
      <c r="E64" s="58">
        <f>+'CUADRO 7A'!E114</f>
        <v>0</v>
      </c>
      <c r="F64" s="58">
        <f>+'CUADRO 7A'!F114</f>
        <v>0</v>
      </c>
      <c r="G64" s="58">
        <f>+'CUADRO 7A'!G114</f>
        <v>0</v>
      </c>
      <c r="H64" s="58">
        <f>+'CUADRO 7A'!H114</f>
        <v>0</v>
      </c>
      <c r="I64" s="58">
        <f>+'CUADRO 7A'!I114</f>
        <v>0</v>
      </c>
      <c r="J64" s="58">
        <f>+'CUADRO 7A'!J114</f>
        <v>0</v>
      </c>
      <c r="K64" s="58">
        <f>+'CUADRO 7A'!K114</f>
        <v>0</v>
      </c>
      <c r="L64" s="58">
        <f>+'CUADRO 7A'!L114</f>
        <v>0</v>
      </c>
      <c r="M64" s="58">
        <f>+'CUADRO 7A'!M114</f>
        <v>0</v>
      </c>
      <c r="N64" s="58">
        <f>+'CUADRO 7A'!N114</f>
        <v>0</v>
      </c>
      <c r="O64" s="58">
        <f>+'CUADRO 7A'!O114</f>
        <v>0</v>
      </c>
      <c r="P64" s="58">
        <f>+'CUADRO 7A'!P114</f>
        <v>0</v>
      </c>
      <c r="Q64" s="58">
        <f>+'CUADRO 7A'!Q114</f>
        <v>2128</v>
      </c>
      <c r="R64" s="58">
        <f>+'CUADRO 7A'!R114</f>
        <v>1717.939091</v>
      </c>
      <c r="S64" s="58">
        <f>+'CUADRO 7A'!S114</f>
        <v>1758.6109899999999</v>
      </c>
      <c r="T64" s="58">
        <f>+'CUADRO 7A'!T114</f>
        <v>1658.6</v>
      </c>
      <c r="U64" s="58">
        <f>+'CUADRO 7A'!U114</f>
        <v>804.53116399999999</v>
      </c>
      <c r="V64" s="58">
        <f>+'CUADRO 7A'!V114</f>
        <v>1650</v>
      </c>
      <c r="W64" s="58">
        <f>+'CUADRO 7A'!W114</f>
        <v>1414.5518999999999</v>
      </c>
      <c r="X64" s="58">
        <f>+'CUADRO 7A'!X114</f>
        <v>2552</v>
      </c>
      <c r="Y64" s="58">
        <f>+'CUADRO 7A'!Y114</f>
        <v>2682.5</v>
      </c>
      <c r="Z64" s="58">
        <f>+'CUADRO 7A'!Z114</f>
        <v>2781.4</v>
      </c>
      <c r="AA64" s="58">
        <f>+'CUADRO 7A'!AA114</f>
        <v>2748.2</v>
      </c>
      <c r="AB64" s="58">
        <f>+'CUADRO 7A'!AB114</f>
        <v>2385.6999999999998</v>
      </c>
    </row>
    <row r="65" spans="2:28" ht="11.25" customHeight="1" x14ac:dyDescent="0.2">
      <c r="B65" s="61" t="s">
        <v>207</v>
      </c>
      <c r="C65" s="58">
        <f>+'CUADRO 7A'!C115</f>
        <v>0</v>
      </c>
      <c r="D65" s="58">
        <f>+'CUADRO 7A'!D115</f>
        <v>0</v>
      </c>
      <c r="E65" s="58">
        <f>+'CUADRO 7A'!E115</f>
        <v>0</v>
      </c>
      <c r="F65" s="58">
        <f>+'CUADRO 7A'!F115</f>
        <v>0</v>
      </c>
      <c r="G65" s="58">
        <f>+'CUADRO 7A'!G115</f>
        <v>0</v>
      </c>
      <c r="H65" s="58">
        <f>+'CUADRO 7A'!H115</f>
        <v>0</v>
      </c>
      <c r="I65" s="58">
        <f>+'CUADRO 7A'!I115</f>
        <v>0</v>
      </c>
      <c r="J65" s="58">
        <f>+'CUADRO 7A'!J115</f>
        <v>0</v>
      </c>
      <c r="K65" s="58">
        <f>+'CUADRO 7A'!K115</f>
        <v>0</v>
      </c>
      <c r="L65" s="58">
        <f>+'CUADRO 7A'!L115</f>
        <v>0</v>
      </c>
      <c r="M65" s="58">
        <f>+'CUADRO 7A'!M115</f>
        <v>0</v>
      </c>
      <c r="N65" s="58">
        <f>+'CUADRO 7A'!N115</f>
        <v>0</v>
      </c>
      <c r="O65" s="58">
        <f>+'CUADRO 7A'!O115</f>
        <v>0</v>
      </c>
      <c r="P65" s="58">
        <f>+'CUADRO 7A'!P115</f>
        <v>0</v>
      </c>
      <c r="Q65" s="58">
        <f>+'CUADRO 7A'!Q115</f>
        <v>13000</v>
      </c>
      <c r="R65" s="58">
        <f>+'CUADRO 7A'!R115</f>
        <v>50000</v>
      </c>
      <c r="S65" s="58">
        <f>+'CUADRO 7A'!S115</f>
        <v>14910</v>
      </c>
      <c r="T65" s="58">
        <f>+'CUADRO 7A'!T115</f>
        <v>25078.204113</v>
      </c>
      <c r="U65" s="58">
        <f>+'CUADRO 7A'!U115</f>
        <v>0</v>
      </c>
      <c r="V65" s="58">
        <f>+'CUADRO 7A'!V115</f>
        <v>0</v>
      </c>
      <c r="W65" s="58">
        <f>+'CUADRO 7A'!W115</f>
        <v>0</v>
      </c>
      <c r="X65" s="58">
        <f>+'CUADRO 7A'!X115</f>
        <v>0</v>
      </c>
      <c r="Y65" s="58">
        <f>+'CUADRO 7A'!Y115</f>
        <v>0</v>
      </c>
      <c r="Z65" s="58">
        <f>+'CUADRO 7A'!Z115</f>
        <v>0</v>
      </c>
      <c r="AA65" s="58">
        <f>+'CUADRO 7A'!AA115</f>
        <v>0</v>
      </c>
      <c r="AB65" s="58">
        <f>+'CUADRO 7A'!AB115</f>
        <v>0</v>
      </c>
    </row>
    <row r="66" spans="2:28" ht="11.25" customHeight="1" x14ac:dyDescent="0.2">
      <c r="B66" s="61" t="s">
        <v>208</v>
      </c>
      <c r="C66" s="58">
        <f>+'CUADRO 7A'!C116</f>
        <v>0</v>
      </c>
      <c r="D66" s="58">
        <f>+'CUADRO 7A'!D116</f>
        <v>0</v>
      </c>
      <c r="E66" s="58">
        <f>+'CUADRO 7A'!E116</f>
        <v>0</v>
      </c>
      <c r="F66" s="58">
        <f>+'CUADRO 7A'!F116</f>
        <v>0</v>
      </c>
      <c r="G66" s="58">
        <f>+'CUADRO 7A'!G116</f>
        <v>0</v>
      </c>
      <c r="H66" s="58">
        <f>+'CUADRO 7A'!H116</f>
        <v>0</v>
      </c>
      <c r="I66" s="58">
        <f>+'CUADRO 7A'!I116</f>
        <v>0</v>
      </c>
      <c r="J66" s="58">
        <f>+'CUADRO 7A'!J116</f>
        <v>0</v>
      </c>
      <c r="K66" s="58">
        <f>+'CUADRO 7A'!K116</f>
        <v>0</v>
      </c>
      <c r="L66" s="58">
        <f>+'CUADRO 7A'!L116</f>
        <v>0</v>
      </c>
      <c r="M66" s="58">
        <f>+'CUADRO 7A'!M116</f>
        <v>0</v>
      </c>
      <c r="N66" s="58">
        <f>+'CUADRO 7A'!N116</f>
        <v>0</v>
      </c>
      <c r="O66" s="58">
        <f>+'CUADRO 7A'!O116</f>
        <v>0</v>
      </c>
      <c r="P66" s="58">
        <f>+'CUADRO 7A'!P116</f>
        <v>0</v>
      </c>
      <c r="Q66" s="58">
        <f>+'CUADRO 7A'!Q116</f>
        <v>11455.837234000001</v>
      </c>
      <c r="R66" s="58">
        <f>+'CUADRO 7A'!R116</f>
        <v>8647</v>
      </c>
      <c r="S66" s="58">
        <f>+'CUADRO 7A'!S116</f>
        <v>11309.44</v>
      </c>
      <c r="T66" s="58">
        <f>+'CUADRO 7A'!T116</f>
        <v>11030</v>
      </c>
      <c r="U66" s="58">
        <f>+'CUADRO 7A'!U116</f>
        <v>5074.3159999999998</v>
      </c>
      <c r="V66" s="58">
        <f>+'CUADRO 7A'!V116</f>
        <v>0</v>
      </c>
      <c r="W66" s="58">
        <f>+'CUADRO 7A'!W116</f>
        <v>0</v>
      </c>
      <c r="X66" s="58">
        <f>+'CUADRO 7A'!X116</f>
        <v>0</v>
      </c>
      <c r="Y66" s="58">
        <f>+'CUADRO 7A'!Y116</f>
        <v>0</v>
      </c>
      <c r="Z66" s="58">
        <f>+'CUADRO 7A'!Z116</f>
        <v>0</v>
      </c>
      <c r="AA66" s="58">
        <f>+'CUADRO 7A'!AA116</f>
        <v>0</v>
      </c>
      <c r="AB66" s="58">
        <f>+'CUADRO 7A'!AB116</f>
        <v>0</v>
      </c>
    </row>
    <row r="67" spans="2:28" ht="11.25" customHeight="1" x14ac:dyDescent="0.2">
      <c r="B67" s="61" t="s">
        <v>314</v>
      </c>
      <c r="C67" s="58">
        <f>+'CUADRO 7A'!C117</f>
        <v>0</v>
      </c>
      <c r="D67" s="58">
        <f>+'CUADRO 7A'!D117</f>
        <v>0</v>
      </c>
      <c r="E67" s="58">
        <f>+'CUADRO 7A'!E117</f>
        <v>0</v>
      </c>
      <c r="F67" s="58">
        <f>+'CUADRO 7A'!F117</f>
        <v>0</v>
      </c>
      <c r="G67" s="58">
        <f>+'CUADRO 7A'!G117</f>
        <v>0</v>
      </c>
      <c r="H67" s="58">
        <f>+'CUADRO 7A'!H117</f>
        <v>0</v>
      </c>
      <c r="I67" s="58">
        <f>+'CUADRO 7A'!I117</f>
        <v>0</v>
      </c>
      <c r="J67" s="58">
        <f>+'CUADRO 7A'!J117</f>
        <v>0</v>
      </c>
      <c r="K67" s="58">
        <f>+'CUADRO 7A'!K117</f>
        <v>0</v>
      </c>
      <c r="L67" s="58">
        <f>+'CUADRO 7A'!L117</f>
        <v>0</v>
      </c>
      <c r="M67" s="58">
        <f>+'CUADRO 7A'!M117</f>
        <v>0</v>
      </c>
      <c r="N67" s="58">
        <f>+'CUADRO 7A'!N117</f>
        <v>0</v>
      </c>
      <c r="O67" s="58">
        <f>+'CUADRO 7A'!O117</f>
        <v>0</v>
      </c>
      <c r="P67" s="58">
        <f>+'CUADRO 7A'!P117</f>
        <v>0</v>
      </c>
      <c r="Q67" s="58">
        <f>+'CUADRO 7A'!Q117</f>
        <v>697084.08279000001</v>
      </c>
      <c r="R67" s="58">
        <f>+'CUADRO 7A'!R117</f>
        <v>308149.716571</v>
      </c>
      <c r="S67" s="58">
        <f>+'CUADRO 7A'!S117</f>
        <v>717006.52099999995</v>
      </c>
      <c r="T67" s="58">
        <f>+'CUADRO 7A'!T117</f>
        <v>782778.55099999998</v>
      </c>
      <c r="U67" s="58">
        <f>+'CUADRO 7A'!U117</f>
        <v>799084.04700000002</v>
      </c>
      <c r="V67" s="58">
        <f>+'CUADRO 7A'!V117</f>
        <v>823285.67099999997</v>
      </c>
      <c r="W67" s="58">
        <f>+'CUADRO 7A'!W117</f>
        <v>853669.86300000001</v>
      </c>
      <c r="X67" s="58">
        <f>+'CUADRO 7A'!X117</f>
        <v>890902.89500000002</v>
      </c>
      <c r="Y67" s="58">
        <f>+'CUADRO 7A'!Y117</f>
        <v>894234.11699999997</v>
      </c>
      <c r="Z67" s="58">
        <f>+'CUADRO 7A'!Z117</f>
        <v>1002638.6</v>
      </c>
      <c r="AA67" s="58">
        <f>+'CUADRO 7A'!AA117</f>
        <v>1113733.219</v>
      </c>
      <c r="AB67" s="58">
        <f>+'CUADRO 7A'!AB117</f>
        <v>1249860.7350000001</v>
      </c>
    </row>
    <row r="68" spans="2:28" ht="11.25" customHeight="1" x14ac:dyDescent="0.2">
      <c r="B68" s="61" t="s">
        <v>315</v>
      </c>
      <c r="C68" s="58">
        <f>+'CUADRO 7A'!C118</f>
        <v>0</v>
      </c>
      <c r="D68" s="58">
        <f>+'CUADRO 7A'!D118</f>
        <v>0</v>
      </c>
      <c r="E68" s="58">
        <f>+'CUADRO 7A'!E118</f>
        <v>0</v>
      </c>
      <c r="F68" s="58">
        <f>+'CUADRO 7A'!F118</f>
        <v>0</v>
      </c>
      <c r="G68" s="58">
        <f>+'CUADRO 7A'!G118</f>
        <v>0</v>
      </c>
      <c r="H68" s="58">
        <f>+'CUADRO 7A'!H118</f>
        <v>0</v>
      </c>
      <c r="I68" s="58">
        <f>+'CUADRO 7A'!I118</f>
        <v>0</v>
      </c>
      <c r="J68" s="58">
        <f>+'CUADRO 7A'!J118</f>
        <v>0</v>
      </c>
      <c r="K68" s="58">
        <f>+'CUADRO 7A'!K118</f>
        <v>0</v>
      </c>
      <c r="L68" s="58">
        <f>+'CUADRO 7A'!L118</f>
        <v>0</v>
      </c>
      <c r="M68" s="58">
        <f>+'CUADRO 7A'!M118</f>
        <v>0</v>
      </c>
      <c r="N68" s="58">
        <f>+'CUADRO 7A'!N118</f>
        <v>0</v>
      </c>
      <c r="O68" s="58">
        <f>+'CUADRO 7A'!O118</f>
        <v>0</v>
      </c>
      <c r="P68" s="58">
        <f>+'CUADRO 7A'!P118</f>
        <v>0</v>
      </c>
      <c r="Q68" s="58">
        <f>+'CUADRO 7A'!Q118</f>
        <v>0</v>
      </c>
      <c r="R68" s="58">
        <f>+'CUADRO 7A'!R118</f>
        <v>50000</v>
      </c>
      <c r="S68" s="58">
        <f>+'CUADRO 7A'!S118</f>
        <v>50000</v>
      </c>
      <c r="T68" s="58">
        <f>+'CUADRO 7A'!T118</f>
        <v>72052.009730999998</v>
      </c>
      <c r="U68" s="58">
        <f>+'CUADRO 7A'!U118</f>
        <v>74213.570022999993</v>
      </c>
      <c r="V68" s="58">
        <f>+'CUADRO 7A'!V118</f>
        <v>90000</v>
      </c>
      <c r="W68" s="58">
        <f>+'CUADRO 7A'!W118</f>
        <v>93060</v>
      </c>
      <c r="X68" s="58">
        <f>+'CUADRO 7A'!X118</f>
        <v>100000</v>
      </c>
      <c r="Y68" s="58">
        <f>+'CUADRO 7A'!Y118</f>
        <v>100000</v>
      </c>
      <c r="Z68" s="58">
        <f>+'CUADRO 7A'!Z118</f>
        <v>250000</v>
      </c>
      <c r="AA68" s="58">
        <f>+'CUADRO 7A'!AA118</f>
        <v>110000</v>
      </c>
      <c r="AB68" s="58">
        <f>+'CUADRO 7A'!AB118</f>
        <v>250000</v>
      </c>
    </row>
    <row r="69" spans="2:28" ht="11.25" customHeight="1" x14ac:dyDescent="0.2">
      <c r="B69" s="61" t="s">
        <v>316</v>
      </c>
      <c r="C69" s="58">
        <f>+'CUADRO 7A'!C119</f>
        <v>0</v>
      </c>
      <c r="D69" s="58">
        <f>+'CUADRO 7A'!D119</f>
        <v>0</v>
      </c>
      <c r="E69" s="58">
        <f>+'CUADRO 7A'!E119</f>
        <v>0</v>
      </c>
      <c r="F69" s="58">
        <f>+'CUADRO 7A'!F119</f>
        <v>0</v>
      </c>
      <c r="G69" s="58">
        <f>+'CUADRO 7A'!G119</f>
        <v>0</v>
      </c>
      <c r="H69" s="58">
        <f>+'CUADRO 7A'!H119</f>
        <v>0</v>
      </c>
      <c r="I69" s="58">
        <f>+'CUADRO 7A'!I119</f>
        <v>0</v>
      </c>
      <c r="J69" s="58">
        <f>+'CUADRO 7A'!J119</f>
        <v>0</v>
      </c>
      <c r="K69" s="58">
        <f>+'CUADRO 7A'!K119</f>
        <v>0</v>
      </c>
      <c r="L69" s="58">
        <f>+'CUADRO 7A'!L119</f>
        <v>0</v>
      </c>
      <c r="M69" s="58">
        <f>+'CUADRO 7A'!M119</f>
        <v>0</v>
      </c>
      <c r="N69" s="58">
        <f>+'CUADRO 7A'!N119</f>
        <v>0</v>
      </c>
      <c r="O69" s="58">
        <f>+'CUADRO 7A'!O119</f>
        <v>0</v>
      </c>
      <c r="P69" s="58">
        <f>+'CUADRO 7A'!P119</f>
        <v>0</v>
      </c>
      <c r="Q69" s="58">
        <f>+'CUADRO 7A'!Q119</f>
        <v>0</v>
      </c>
      <c r="R69" s="58">
        <f>+'CUADRO 7A'!R119</f>
        <v>0</v>
      </c>
      <c r="S69" s="58">
        <f>+'CUADRO 7A'!S119</f>
        <v>0</v>
      </c>
      <c r="T69" s="58">
        <f>+'CUADRO 7A'!T119</f>
        <v>28900</v>
      </c>
      <c r="U69" s="58">
        <f>+'CUADRO 7A'!U119</f>
        <v>26600</v>
      </c>
      <c r="V69" s="58">
        <f>+'CUADRO 7A'!V119</f>
        <v>52000</v>
      </c>
      <c r="W69" s="58">
        <f>+'CUADRO 7A'!W119</f>
        <v>31874.008178</v>
      </c>
      <c r="X69" s="58">
        <f>+'CUADRO 7A'!X119</f>
        <v>25176</v>
      </c>
      <c r="Y69" s="58">
        <f>+'CUADRO 7A'!Y119</f>
        <v>34990.810898000003</v>
      </c>
      <c r="Z69" s="58">
        <f>+'CUADRO 7A'!Z119</f>
        <v>45113</v>
      </c>
      <c r="AA69" s="58">
        <f>+'CUADRO 7A'!AA119</f>
        <v>49913</v>
      </c>
      <c r="AB69" s="58">
        <f>+'CUADRO 7A'!AB119</f>
        <v>39464.545116000001</v>
      </c>
    </row>
    <row r="70" spans="2:28" ht="11.25" customHeight="1" x14ac:dyDescent="0.2">
      <c r="B70" s="61" t="s">
        <v>212</v>
      </c>
      <c r="C70" s="58">
        <f>+'CUADRO 7A'!C120</f>
        <v>0</v>
      </c>
      <c r="D70" s="58">
        <f>+'CUADRO 7A'!D120</f>
        <v>0</v>
      </c>
      <c r="E70" s="58">
        <f>+'CUADRO 7A'!E120</f>
        <v>0</v>
      </c>
      <c r="F70" s="58">
        <f>+'CUADRO 7A'!F120</f>
        <v>0</v>
      </c>
      <c r="G70" s="58">
        <f>+'CUADRO 7A'!G120</f>
        <v>0</v>
      </c>
      <c r="H70" s="58">
        <f>+'CUADRO 7A'!H120</f>
        <v>0</v>
      </c>
      <c r="I70" s="58">
        <f>+'CUADRO 7A'!I120</f>
        <v>0</v>
      </c>
      <c r="J70" s="58">
        <f>+'CUADRO 7A'!J120</f>
        <v>0</v>
      </c>
      <c r="K70" s="58">
        <f>+'CUADRO 7A'!K120</f>
        <v>0</v>
      </c>
      <c r="L70" s="58">
        <f>+'CUADRO 7A'!L120</f>
        <v>0</v>
      </c>
      <c r="M70" s="58">
        <f>+'CUADRO 7A'!M120</f>
        <v>0</v>
      </c>
      <c r="N70" s="58">
        <f>+'CUADRO 7A'!N120</f>
        <v>0</v>
      </c>
      <c r="O70" s="58">
        <f>+'CUADRO 7A'!O120</f>
        <v>0</v>
      </c>
      <c r="P70" s="58">
        <f>+'CUADRO 7A'!P120</f>
        <v>0</v>
      </c>
      <c r="Q70" s="58">
        <f>+'CUADRO 7A'!Q120</f>
        <v>0</v>
      </c>
      <c r="R70" s="58">
        <f>+'CUADRO 7A'!R120</f>
        <v>0</v>
      </c>
      <c r="S70" s="58">
        <f>+'CUADRO 7A'!S120</f>
        <v>0</v>
      </c>
      <c r="T70" s="58">
        <f>+'CUADRO 7A'!T120</f>
        <v>28341.943879999999</v>
      </c>
      <c r="U70" s="58">
        <f>+'CUADRO 7A'!U120</f>
        <v>0</v>
      </c>
      <c r="V70" s="58">
        <f>+'CUADRO 7A'!V120</f>
        <v>41000</v>
      </c>
      <c r="W70" s="58">
        <f>+'CUADRO 7A'!W120</f>
        <v>0</v>
      </c>
      <c r="X70" s="58">
        <f>+'CUADRO 7A'!X120</f>
        <v>0</v>
      </c>
      <c r="Y70" s="58">
        <f>+'CUADRO 7A'!Y120</f>
        <v>0</v>
      </c>
      <c r="Z70" s="58">
        <f>+'CUADRO 7A'!Z120</f>
        <v>0</v>
      </c>
      <c r="AA70" s="58">
        <f>+'CUADRO 7A'!AA120</f>
        <v>0</v>
      </c>
      <c r="AB70" s="58">
        <f>+'CUADRO 7A'!AB120</f>
        <v>0</v>
      </c>
    </row>
    <row r="71" spans="2:28" ht="11.25" customHeight="1" x14ac:dyDescent="0.2">
      <c r="B71" s="61" t="s">
        <v>213</v>
      </c>
      <c r="C71" s="58">
        <f>+'CUADRO 7A'!C121</f>
        <v>0</v>
      </c>
      <c r="D71" s="58">
        <f>+'CUADRO 7A'!D121</f>
        <v>0</v>
      </c>
      <c r="E71" s="58">
        <f>+'CUADRO 7A'!E121</f>
        <v>0</v>
      </c>
      <c r="F71" s="58">
        <f>+'CUADRO 7A'!F121</f>
        <v>0</v>
      </c>
      <c r="G71" s="58">
        <f>+'CUADRO 7A'!G121</f>
        <v>0</v>
      </c>
      <c r="H71" s="58">
        <f>+'CUADRO 7A'!H121</f>
        <v>0</v>
      </c>
      <c r="I71" s="58">
        <f>+'CUADRO 7A'!I121</f>
        <v>0</v>
      </c>
      <c r="J71" s="58">
        <f>+'CUADRO 7A'!J121</f>
        <v>0</v>
      </c>
      <c r="K71" s="58">
        <f>+'CUADRO 7A'!K121</f>
        <v>0</v>
      </c>
      <c r="L71" s="58">
        <f>+'CUADRO 7A'!L121</f>
        <v>0</v>
      </c>
      <c r="M71" s="58">
        <f>+'CUADRO 7A'!M121</f>
        <v>0</v>
      </c>
      <c r="N71" s="58">
        <f>+'CUADRO 7A'!N121</f>
        <v>0</v>
      </c>
      <c r="O71" s="58">
        <f>+'CUADRO 7A'!O121</f>
        <v>0</v>
      </c>
      <c r="P71" s="58">
        <f>+'CUADRO 7A'!P121</f>
        <v>0</v>
      </c>
      <c r="Q71" s="58">
        <f>+'CUADRO 7A'!Q121</f>
        <v>0</v>
      </c>
      <c r="R71" s="58">
        <f>+'CUADRO 7A'!R121</f>
        <v>0</v>
      </c>
      <c r="S71" s="58">
        <f>+'CUADRO 7A'!S121</f>
        <v>0</v>
      </c>
      <c r="T71" s="58">
        <f>+'CUADRO 7A'!T121</f>
        <v>0</v>
      </c>
      <c r="U71" s="58">
        <f>+'CUADRO 7A'!U121</f>
        <v>0</v>
      </c>
      <c r="V71" s="58">
        <f>+'CUADRO 7A'!V121</f>
        <v>0</v>
      </c>
      <c r="W71" s="58">
        <f>+'CUADRO 7A'!W121</f>
        <v>0</v>
      </c>
      <c r="X71" s="58">
        <f>+'CUADRO 7A'!X121</f>
        <v>12225</v>
      </c>
      <c r="Y71" s="58">
        <f>+'CUADRO 7A'!Y121</f>
        <v>0</v>
      </c>
      <c r="Z71" s="58">
        <f>+'CUADRO 7A'!Z121</f>
        <v>0</v>
      </c>
      <c r="AA71" s="58">
        <f>+'CUADRO 7A'!AA121</f>
        <v>0</v>
      </c>
      <c r="AB71" s="58">
        <f>+'CUADRO 7A'!AB121</f>
        <v>0</v>
      </c>
    </row>
    <row r="72" spans="2:28" ht="11.25" customHeight="1" x14ac:dyDescent="0.2">
      <c r="B72" s="61" t="s">
        <v>317</v>
      </c>
      <c r="C72" s="58">
        <f>+'CUADRO 7A'!C122</f>
        <v>0</v>
      </c>
      <c r="D72" s="58">
        <f>+'CUADRO 7A'!D122</f>
        <v>0</v>
      </c>
      <c r="E72" s="58">
        <f>+'CUADRO 7A'!E122</f>
        <v>0</v>
      </c>
      <c r="F72" s="58">
        <f>+'CUADRO 7A'!F122</f>
        <v>0</v>
      </c>
      <c r="G72" s="58">
        <f>+'CUADRO 7A'!G122</f>
        <v>0</v>
      </c>
      <c r="H72" s="58">
        <f>+'CUADRO 7A'!H122</f>
        <v>0</v>
      </c>
      <c r="I72" s="58">
        <f>+'CUADRO 7A'!I122</f>
        <v>0</v>
      </c>
      <c r="J72" s="58">
        <f>+'CUADRO 7A'!J122</f>
        <v>0</v>
      </c>
      <c r="K72" s="58">
        <f>+'CUADRO 7A'!K122</f>
        <v>0</v>
      </c>
      <c r="L72" s="58">
        <f>+'CUADRO 7A'!L122</f>
        <v>0</v>
      </c>
      <c r="M72" s="58">
        <f>+'CUADRO 7A'!M122</f>
        <v>0</v>
      </c>
      <c r="N72" s="58">
        <f>+'CUADRO 7A'!N122</f>
        <v>0</v>
      </c>
      <c r="O72" s="58">
        <f>+'CUADRO 7A'!O122</f>
        <v>0</v>
      </c>
      <c r="P72" s="58">
        <f>+'CUADRO 7A'!P122</f>
        <v>0</v>
      </c>
      <c r="Q72" s="58">
        <f>+'CUADRO 7A'!Q122</f>
        <v>0</v>
      </c>
      <c r="R72" s="58">
        <f>+'CUADRO 7A'!R122</f>
        <v>0</v>
      </c>
      <c r="S72" s="58">
        <f>+'CUADRO 7A'!S122</f>
        <v>0</v>
      </c>
      <c r="T72" s="58">
        <f>+'CUADRO 7A'!T122</f>
        <v>0</v>
      </c>
      <c r="U72" s="58">
        <f>+'CUADRO 7A'!U122</f>
        <v>0</v>
      </c>
      <c r="V72" s="58">
        <f>+'CUADRO 7A'!V122</f>
        <v>0</v>
      </c>
      <c r="W72" s="58">
        <f>+'CUADRO 7A'!W122</f>
        <v>0</v>
      </c>
      <c r="X72" s="58">
        <f>+'CUADRO 7A'!X122</f>
        <v>2950</v>
      </c>
      <c r="Y72" s="58">
        <f>+'CUADRO 7A'!Y122</f>
        <v>2920</v>
      </c>
      <c r="Z72" s="58">
        <f>+'CUADRO 7A'!Z122</f>
        <v>3120</v>
      </c>
      <c r="AA72" s="58">
        <f>+'CUADRO 7A'!AA122</f>
        <v>3262.2194549999999</v>
      </c>
      <c r="AB72" s="58">
        <f>+'CUADRO 7A'!AB122</f>
        <v>4000</v>
      </c>
    </row>
    <row r="73" spans="2:28" ht="11.25" customHeight="1" x14ac:dyDescent="0.2">
      <c r="B73" s="61" t="s">
        <v>318</v>
      </c>
      <c r="C73" s="58">
        <f>+'CUADRO 7A'!C123</f>
        <v>0</v>
      </c>
      <c r="D73" s="58">
        <f>+'CUADRO 7A'!D123</f>
        <v>0</v>
      </c>
      <c r="E73" s="58">
        <f>+'CUADRO 7A'!E123</f>
        <v>0</v>
      </c>
      <c r="F73" s="58">
        <f>+'CUADRO 7A'!F123</f>
        <v>0</v>
      </c>
      <c r="G73" s="58">
        <f>+'CUADRO 7A'!G123</f>
        <v>0</v>
      </c>
      <c r="H73" s="58">
        <f>+'CUADRO 7A'!H123</f>
        <v>0</v>
      </c>
      <c r="I73" s="58">
        <f>+'CUADRO 7A'!I123</f>
        <v>0</v>
      </c>
      <c r="J73" s="58">
        <f>+'CUADRO 7A'!J123</f>
        <v>0</v>
      </c>
      <c r="K73" s="58">
        <f>+'CUADRO 7A'!K123</f>
        <v>0</v>
      </c>
      <c r="L73" s="58">
        <f>+'CUADRO 7A'!L123</f>
        <v>0</v>
      </c>
      <c r="M73" s="58">
        <f>+'CUADRO 7A'!M123</f>
        <v>0</v>
      </c>
      <c r="N73" s="58">
        <f>+'CUADRO 7A'!N123</f>
        <v>0</v>
      </c>
      <c r="O73" s="58">
        <f>+'CUADRO 7A'!O123</f>
        <v>0</v>
      </c>
      <c r="P73" s="58">
        <f>+'CUADRO 7A'!P123</f>
        <v>0</v>
      </c>
      <c r="Q73" s="58">
        <f>+'CUADRO 7A'!Q123</f>
        <v>0</v>
      </c>
      <c r="R73" s="58">
        <f>+'CUADRO 7A'!R123</f>
        <v>0</v>
      </c>
      <c r="S73" s="58">
        <f>+'CUADRO 7A'!S123</f>
        <v>0</v>
      </c>
      <c r="T73" s="58">
        <f>+'CUADRO 7A'!T123</f>
        <v>0</v>
      </c>
      <c r="U73" s="58">
        <f>+'CUADRO 7A'!U123</f>
        <v>0</v>
      </c>
      <c r="V73" s="58">
        <f>+'CUADRO 7A'!V123</f>
        <v>0</v>
      </c>
      <c r="W73" s="58">
        <f>+'CUADRO 7A'!W123</f>
        <v>40527300</v>
      </c>
      <c r="X73" s="58">
        <f>+'CUADRO 7A'!X123</f>
        <v>24977487.415812001</v>
      </c>
      <c r="Y73" s="58">
        <f>+'CUADRO 7A'!Y123</f>
        <v>1620375.062559</v>
      </c>
      <c r="Z73" s="58">
        <f>+'CUADRO 7A'!Z123</f>
        <v>0</v>
      </c>
      <c r="AA73" s="58">
        <f>+'CUADRO 7A'!AA123</f>
        <v>0</v>
      </c>
      <c r="AB73" s="58">
        <f>+'CUADRO 7A'!AB123</f>
        <v>0</v>
      </c>
    </row>
    <row r="74" spans="2:28" ht="11.25" customHeight="1" x14ac:dyDescent="0.2">
      <c r="B74" s="61" t="s">
        <v>319</v>
      </c>
      <c r="C74" s="58">
        <f>+'CUADRO 7A'!C124</f>
        <v>0</v>
      </c>
      <c r="D74" s="58">
        <f>+'CUADRO 7A'!D124</f>
        <v>0</v>
      </c>
      <c r="E74" s="58">
        <f>+'CUADRO 7A'!E124</f>
        <v>0</v>
      </c>
      <c r="F74" s="58">
        <f>+'CUADRO 7A'!F124</f>
        <v>0</v>
      </c>
      <c r="G74" s="58">
        <f>+'CUADRO 7A'!G124</f>
        <v>0</v>
      </c>
      <c r="H74" s="58">
        <f>+'CUADRO 7A'!H124</f>
        <v>0</v>
      </c>
      <c r="I74" s="58">
        <f>+'CUADRO 7A'!I124</f>
        <v>0</v>
      </c>
      <c r="J74" s="58">
        <f>+'CUADRO 7A'!J124</f>
        <v>0</v>
      </c>
      <c r="K74" s="58">
        <f>+'CUADRO 7A'!K124</f>
        <v>0</v>
      </c>
      <c r="L74" s="58">
        <f>+'CUADRO 7A'!L124</f>
        <v>0</v>
      </c>
      <c r="M74" s="58">
        <f>+'CUADRO 7A'!M124</f>
        <v>0</v>
      </c>
      <c r="N74" s="58">
        <f>+'CUADRO 7A'!N124</f>
        <v>0</v>
      </c>
      <c r="O74" s="58">
        <f>+'CUADRO 7A'!O124</f>
        <v>0</v>
      </c>
      <c r="P74" s="58">
        <f>+'CUADRO 7A'!P124</f>
        <v>0</v>
      </c>
      <c r="Q74" s="58">
        <f>+'CUADRO 7A'!Q124</f>
        <v>0</v>
      </c>
      <c r="R74" s="58">
        <f>+'CUADRO 7A'!R124</f>
        <v>0</v>
      </c>
      <c r="S74" s="58">
        <f>+'CUADRO 7A'!S124</f>
        <v>0</v>
      </c>
      <c r="T74" s="58">
        <f>+'CUADRO 7A'!T124</f>
        <v>0</v>
      </c>
      <c r="U74" s="58">
        <f>+'CUADRO 7A'!U124</f>
        <v>0</v>
      </c>
      <c r="V74" s="58">
        <f>+'CUADRO 7A'!V124</f>
        <v>0</v>
      </c>
      <c r="W74" s="58">
        <f>+'CUADRO 7A'!W124</f>
        <v>0</v>
      </c>
      <c r="X74" s="58">
        <f>+'CUADRO 7A'!X124</f>
        <v>0</v>
      </c>
      <c r="Y74" s="58">
        <f>+'CUADRO 7A'!Y124</f>
        <v>0</v>
      </c>
      <c r="Z74" s="58">
        <f>+'CUADRO 7A'!Z124</f>
        <v>2087.5632810000002</v>
      </c>
      <c r="AA74" s="58">
        <f>+'CUADRO 7A'!AA124</f>
        <v>4000</v>
      </c>
      <c r="AB74" s="58">
        <f>+'CUADRO 7A'!AB124</f>
        <v>4240</v>
      </c>
    </row>
    <row r="75" spans="2:28" ht="11.25" customHeight="1" x14ac:dyDescent="0.2">
      <c r="B75" s="61" t="s">
        <v>217</v>
      </c>
      <c r="C75" s="58">
        <f>+'CUADRO 7A'!C125</f>
        <v>0</v>
      </c>
      <c r="D75" s="58">
        <f>+'CUADRO 7A'!D125</f>
        <v>0</v>
      </c>
      <c r="E75" s="58">
        <f>+'CUADRO 7A'!E125</f>
        <v>0</v>
      </c>
      <c r="F75" s="58">
        <f>+'CUADRO 7A'!F125</f>
        <v>0</v>
      </c>
      <c r="G75" s="58">
        <f>+'CUADRO 7A'!G125</f>
        <v>0</v>
      </c>
      <c r="H75" s="58">
        <f>+'CUADRO 7A'!H125</f>
        <v>0</v>
      </c>
      <c r="I75" s="58">
        <f>+'CUADRO 7A'!I125</f>
        <v>0</v>
      </c>
      <c r="J75" s="58">
        <f>+'CUADRO 7A'!J125</f>
        <v>0</v>
      </c>
      <c r="K75" s="58">
        <f>+'CUADRO 7A'!K125</f>
        <v>0</v>
      </c>
      <c r="L75" s="58">
        <f>+'CUADRO 7A'!L125</f>
        <v>0</v>
      </c>
      <c r="M75" s="58">
        <f>+'CUADRO 7A'!M125</f>
        <v>0</v>
      </c>
      <c r="N75" s="58">
        <f>+'CUADRO 7A'!N125</f>
        <v>0</v>
      </c>
      <c r="O75" s="58">
        <f>+'CUADRO 7A'!O125</f>
        <v>0</v>
      </c>
      <c r="P75" s="58">
        <f>+'CUADRO 7A'!P125</f>
        <v>0</v>
      </c>
      <c r="Q75" s="58">
        <f>+'CUADRO 7A'!Q125</f>
        <v>0</v>
      </c>
      <c r="R75" s="58">
        <f>+'CUADRO 7A'!R125</f>
        <v>0</v>
      </c>
      <c r="S75" s="58">
        <f>+'CUADRO 7A'!S125</f>
        <v>0</v>
      </c>
      <c r="T75" s="58">
        <f>+'CUADRO 7A'!T125</f>
        <v>0</v>
      </c>
      <c r="U75" s="58">
        <f>+'CUADRO 7A'!U125</f>
        <v>0</v>
      </c>
      <c r="V75" s="58">
        <f>+'CUADRO 7A'!V125</f>
        <v>0</v>
      </c>
      <c r="W75" s="58">
        <f>+'CUADRO 7A'!W125</f>
        <v>0</v>
      </c>
      <c r="X75" s="58">
        <f>+'CUADRO 7A'!X125</f>
        <v>0</v>
      </c>
      <c r="Y75" s="58">
        <f>+'CUADRO 7A'!Y125</f>
        <v>0</v>
      </c>
      <c r="Z75" s="58">
        <f>+'CUADRO 7A'!Z125</f>
        <v>0</v>
      </c>
      <c r="AA75" s="58">
        <f>+'CUADRO 7A'!AA125</f>
        <v>0</v>
      </c>
      <c r="AB75" s="58">
        <f>+'CUADRO 7A'!AB125</f>
        <v>0</v>
      </c>
    </row>
    <row r="76" spans="2:28" ht="11.25" customHeight="1" x14ac:dyDescent="0.2">
      <c r="B76" s="61" t="s">
        <v>320</v>
      </c>
      <c r="C76" s="58">
        <f>+'CUADRO 7A'!C126</f>
        <v>0</v>
      </c>
      <c r="D76" s="58">
        <f>+'CUADRO 7A'!D126</f>
        <v>0</v>
      </c>
      <c r="E76" s="58">
        <f>+'CUADRO 7A'!E126</f>
        <v>0</v>
      </c>
      <c r="F76" s="58">
        <f>+'CUADRO 7A'!F126</f>
        <v>0</v>
      </c>
      <c r="G76" s="58">
        <f>+'CUADRO 7A'!G126</f>
        <v>0</v>
      </c>
      <c r="H76" s="58">
        <f>+'CUADRO 7A'!H126</f>
        <v>0</v>
      </c>
      <c r="I76" s="58">
        <f>+'CUADRO 7A'!I126</f>
        <v>0</v>
      </c>
      <c r="J76" s="58">
        <f>+'CUADRO 7A'!J126</f>
        <v>0</v>
      </c>
      <c r="K76" s="58">
        <f>+'CUADRO 7A'!K126</f>
        <v>0</v>
      </c>
      <c r="L76" s="58">
        <f>+'CUADRO 7A'!L126</f>
        <v>0</v>
      </c>
      <c r="M76" s="58">
        <f>+'CUADRO 7A'!M126</f>
        <v>0</v>
      </c>
      <c r="N76" s="58">
        <f>+'CUADRO 7A'!N126</f>
        <v>0</v>
      </c>
      <c r="O76" s="58">
        <f>+'CUADRO 7A'!O126</f>
        <v>0</v>
      </c>
      <c r="P76" s="58">
        <f>+'CUADRO 7A'!P126</f>
        <v>0</v>
      </c>
      <c r="Q76" s="58">
        <f>+'CUADRO 7A'!Q126</f>
        <v>0</v>
      </c>
      <c r="R76" s="58">
        <f>+'CUADRO 7A'!R126</f>
        <v>0</v>
      </c>
      <c r="S76" s="58">
        <f>+'CUADRO 7A'!S126</f>
        <v>0</v>
      </c>
      <c r="T76" s="58">
        <f>+'CUADRO 7A'!T126</f>
        <v>0</v>
      </c>
      <c r="U76" s="58">
        <f>+'CUADRO 7A'!U126</f>
        <v>0</v>
      </c>
      <c r="V76" s="58">
        <f>+'CUADRO 7A'!V126</f>
        <v>0</v>
      </c>
      <c r="W76" s="58">
        <f>+'CUADRO 7A'!W126</f>
        <v>0</v>
      </c>
      <c r="X76" s="58">
        <f>+'CUADRO 7A'!X126</f>
        <v>0</v>
      </c>
      <c r="Y76" s="58">
        <f>+'CUADRO 7A'!Y126</f>
        <v>0</v>
      </c>
      <c r="Z76" s="58">
        <f>+'CUADRO 7A'!Z126</f>
        <v>0</v>
      </c>
      <c r="AA76" s="58">
        <f>+'CUADRO 7A'!AA126</f>
        <v>0</v>
      </c>
      <c r="AB76" s="58">
        <f>+'CUADRO 7A'!AB126</f>
        <v>0</v>
      </c>
    </row>
    <row r="77" spans="2:28" x14ac:dyDescent="0.2">
      <c r="B77" s="67" t="s">
        <v>358</v>
      </c>
      <c r="C77" s="53">
        <f>SUM(C8:C76)</f>
        <v>2452638.6428140001</v>
      </c>
      <c r="D77" s="53">
        <f t="shared" ref="D77:AA77" si="0">SUM(D8:D76)</f>
        <v>3279547.2473849999</v>
      </c>
      <c r="E77" s="53">
        <f t="shared" si="0"/>
        <v>2902226.0221179989</v>
      </c>
      <c r="F77" s="53">
        <f t="shared" si="0"/>
        <v>2511643.9461230002</v>
      </c>
      <c r="G77" s="53">
        <f t="shared" si="0"/>
        <v>3329382.3721719994</v>
      </c>
      <c r="H77" s="53">
        <f t="shared" si="0"/>
        <v>3319103.3293540007</v>
      </c>
      <c r="I77" s="53">
        <f t="shared" si="0"/>
        <v>4455486.3957709996</v>
      </c>
      <c r="J77" s="53">
        <f t="shared" si="0"/>
        <v>4901906.7899579993</v>
      </c>
      <c r="K77" s="53">
        <f t="shared" si="0"/>
        <v>4154731.6770049999</v>
      </c>
      <c r="L77" s="53">
        <f t="shared" si="0"/>
        <v>6078109.9825770035</v>
      </c>
      <c r="M77" s="53">
        <f t="shared" si="0"/>
        <v>8925356.3478849977</v>
      </c>
      <c r="N77" s="53">
        <f t="shared" si="0"/>
        <v>7831733.5661290018</v>
      </c>
      <c r="O77" s="53">
        <f t="shared" si="0"/>
        <v>8576221.3934039995</v>
      </c>
      <c r="P77" s="53">
        <f t="shared" si="0"/>
        <v>12996810.05519142</v>
      </c>
      <c r="Q77" s="53">
        <f t="shared" si="0"/>
        <v>20684511.487238001</v>
      </c>
      <c r="R77" s="53">
        <f t="shared" si="0"/>
        <v>19595586.794431001</v>
      </c>
      <c r="S77" s="53">
        <f t="shared" si="0"/>
        <v>18203418.785314005</v>
      </c>
      <c r="T77" s="53">
        <f t="shared" si="0"/>
        <v>14149408.895763999</v>
      </c>
      <c r="U77" s="53">
        <f t="shared" si="0"/>
        <v>11160802.171284001</v>
      </c>
      <c r="V77" s="53">
        <f t="shared" si="0"/>
        <v>10684323.902480002</v>
      </c>
      <c r="W77" s="53">
        <f t="shared" si="0"/>
        <v>52378589.610082</v>
      </c>
      <c r="X77" s="53">
        <f t="shared" si="0"/>
        <v>36883166.155432999</v>
      </c>
      <c r="Y77" s="53">
        <f t="shared" si="0"/>
        <v>13630678.989860998</v>
      </c>
      <c r="Z77" s="53">
        <f t="shared" si="0"/>
        <v>14576747.674606998</v>
      </c>
      <c r="AA77" s="53">
        <f t="shared" si="0"/>
        <v>15207329.599316996</v>
      </c>
      <c r="AB77" s="53">
        <f t="shared" ref="AB77" si="1">SUM(AB8:AB76)</f>
        <v>18119471.887410998</v>
      </c>
    </row>
    <row r="78" spans="2:28" x14ac:dyDescent="0.2">
      <c r="B78" s="4" t="str">
        <f>+'CUADROS 1A'!B19</f>
        <v>Fuente: Ministerio de Hacienda y Crédito Público.  Ejecución de ingresos y gastos de las entidades del Presupuesto General de la Nación.</v>
      </c>
    </row>
    <row r="79" spans="2:28" x14ac:dyDescent="0.2">
      <c r="B79" s="4" t="str">
        <f>+'CUADRO 3A'!B21</f>
        <v>Nota 1/: Información a enero de 2025.</v>
      </c>
    </row>
  </sheetData>
  <mergeCells count="2">
    <mergeCell ref="B1:Z1"/>
    <mergeCell ref="B6:Z6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43E9-60BF-41E6-AD31-90C6889BCAD5}">
  <sheetPr>
    <pageSetUpPr fitToPage="1"/>
  </sheetPr>
  <dimension ref="A1:AA79"/>
  <sheetViews>
    <sheetView showGridLines="0" zoomScaleNormal="100" workbookViewId="0">
      <pane xSplit="2" ySplit="7" topLeftCell="Q8" activePane="bottomRight" state="frozen"/>
      <selection pane="topRight" activeCell="C1" sqref="C1"/>
      <selection pane="bottomLeft" activeCell="A8" sqref="A8"/>
      <selection pane="bottomRight" activeCell="Y8" sqref="Y8"/>
    </sheetView>
  </sheetViews>
  <sheetFormatPr baseColWidth="10" defaultColWidth="11.42578125" defaultRowHeight="11.25" x14ac:dyDescent="0.2"/>
  <cols>
    <col min="1" max="1" width="2.5703125" style="4" customWidth="1"/>
    <col min="2" max="2" width="76.5703125" style="4" customWidth="1"/>
    <col min="3" max="16" width="9" style="4" bestFit="1" customWidth="1"/>
    <col min="17" max="27" width="9.85546875" style="4" bestFit="1" customWidth="1"/>
    <col min="28" max="16384" width="11.42578125" style="4"/>
  </cols>
  <sheetData>
    <row r="1" spans="1:27" s="46" customFormat="1" ht="12.75" x14ac:dyDescent="0.2">
      <c r="A1" s="68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</row>
    <row r="2" spans="1:27" s="46" customFormat="1" ht="12.75" x14ac:dyDescent="0.2">
      <c r="A2" s="6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</row>
    <row r="3" spans="1:27" s="46" customFormat="1" ht="12.75" x14ac:dyDescent="0.2">
      <c r="A3" s="6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</row>
    <row r="4" spans="1:27" s="46" customFormat="1" ht="12.75" x14ac:dyDescent="0.2">
      <c r="A4" s="6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7" ht="12.75" x14ac:dyDescent="0.2">
      <c r="B5" s="48" t="s">
        <v>360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6"/>
    </row>
    <row r="6" spans="1:27" ht="15" thickBot="1" x14ac:dyDescent="0.25">
      <c r="B6" s="62" t="s">
        <v>265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46"/>
    </row>
    <row r="7" spans="1:27" ht="18" customHeight="1" thickBot="1" x14ac:dyDescent="0.25">
      <c r="B7" s="50" t="s">
        <v>0</v>
      </c>
      <c r="C7" s="51">
        <v>2000</v>
      </c>
      <c r="D7" s="51">
        <v>2001</v>
      </c>
      <c r="E7" s="51">
        <v>2002</v>
      </c>
      <c r="F7" s="51">
        <v>2003</v>
      </c>
      <c r="G7" s="51">
        <v>2004</v>
      </c>
      <c r="H7" s="51">
        <v>2005</v>
      </c>
      <c r="I7" s="51">
        <v>2006</v>
      </c>
      <c r="J7" s="51">
        <v>2007</v>
      </c>
      <c r="K7" s="51">
        <v>2008</v>
      </c>
      <c r="L7" s="51">
        <v>2009</v>
      </c>
      <c r="M7" s="51">
        <v>2010</v>
      </c>
      <c r="N7" s="51">
        <v>2011</v>
      </c>
      <c r="O7" s="51">
        <v>2012</v>
      </c>
      <c r="P7" s="51">
        <v>2013</v>
      </c>
      <c r="Q7" s="51">
        <v>2014</v>
      </c>
      <c r="R7" s="51">
        <v>2015</v>
      </c>
      <c r="S7" s="51">
        <v>2016</v>
      </c>
      <c r="T7" s="51">
        <v>2017</v>
      </c>
      <c r="U7" s="51">
        <v>2018</v>
      </c>
      <c r="V7" s="51">
        <v>2019</v>
      </c>
      <c r="W7" s="51">
        <v>2020</v>
      </c>
      <c r="X7" s="51">
        <v>2021</v>
      </c>
      <c r="Y7" s="51">
        <v>2022</v>
      </c>
      <c r="Z7" s="51">
        <v>2023</v>
      </c>
      <c r="AA7" s="64" t="s">
        <v>334</v>
      </c>
    </row>
    <row r="8" spans="1:27" x14ac:dyDescent="0.2">
      <c r="B8" s="61" t="s">
        <v>150</v>
      </c>
      <c r="C8" s="58">
        <f>+'CUADRO 7B'!C58</f>
        <v>34176.423378</v>
      </c>
      <c r="D8" s="58">
        <f>+'CUADRO 7B'!D58</f>
        <v>50692.746154</v>
      </c>
      <c r="E8" s="58">
        <f>+'CUADRO 7B'!E58</f>
        <v>56680.134516999999</v>
      </c>
      <c r="F8" s="58">
        <f>+'CUADRO 7B'!F58</f>
        <v>61074.869501000001</v>
      </c>
      <c r="G8" s="58">
        <f>+'CUADRO 7B'!G58</f>
        <v>45317.858655999997</v>
      </c>
      <c r="H8" s="58">
        <f>+'CUADRO 7B'!H58</f>
        <v>57877.102826000002</v>
      </c>
      <c r="I8" s="58">
        <f>+'CUADRO 7B'!I58</f>
        <v>73683.153262000007</v>
      </c>
      <c r="J8" s="58">
        <f>+'CUADRO 7B'!J58</f>
        <v>61774.272154999999</v>
      </c>
      <c r="K8" s="58">
        <f>+'CUADRO 7B'!K58</f>
        <v>67560.670213000005</v>
      </c>
      <c r="L8" s="58">
        <f>+'CUADRO 7B'!L58</f>
        <v>66442.909797</v>
      </c>
      <c r="M8" s="58">
        <f>+'CUADRO 7B'!M58</f>
        <v>116327.499176</v>
      </c>
      <c r="N8" s="58">
        <f>+'CUADRO 7B'!N58</f>
        <v>121869.70015439999</v>
      </c>
      <c r="O8" s="58">
        <f>+'CUADRO 7B'!O58</f>
        <v>120011.55841739</v>
      </c>
      <c r="P8" s="58">
        <f>+'CUADRO 7B'!P58</f>
        <v>62874.468321510001</v>
      </c>
      <c r="Q8" s="58">
        <f>+'CUADRO 7B'!Q58</f>
        <v>287337.76485511998</v>
      </c>
      <c r="R8" s="58">
        <f>+'CUADRO 7B'!R58</f>
        <v>389187.85326395003</v>
      </c>
      <c r="S8" s="58">
        <f>+'CUADRO 7B'!S58</f>
        <v>427996.32079776999</v>
      </c>
      <c r="T8" s="58">
        <f>+'CUADRO 7B'!T58</f>
        <v>444585.12498096999</v>
      </c>
      <c r="U8" s="58">
        <f>+'CUADRO 7B'!U58</f>
        <v>424615.16690956999</v>
      </c>
      <c r="V8" s="58">
        <f>+'CUADRO 7B'!V58</f>
        <v>487921.30489555001</v>
      </c>
      <c r="W8" s="58">
        <f>+'CUADRO 7B'!W58</f>
        <v>749457.16065153002</v>
      </c>
      <c r="X8" s="58">
        <f>+'CUADRO 7B'!X58</f>
        <v>830725.82238844992</v>
      </c>
      <c r="Y8" s="58">
        <f>+'CUADRO 7B'!Y58</f>
        <v>1071173.5046639999</v>
      </c>
      <c r="Z8" s="58">
        <f>+'CUADRO 7B'!Z58</f>
        <v>816345.92163727002</v>
      </c>
      <c r="AA8" s="58">
        <f>+'CUADRO 7B'!AA58</f>
        <v>1515206.034953</v>
      </c>
    </row>
    <row r="9" spans="1:27" x14ac:dyDescent="0.2">
      <c r="B9" s="61" t="s">
        <v>151</v>
      </c>
      <c r="C9" s="58">
        <f>+'CUADRO 7B'!C59</f>
        <v>521.89076</v>
      </c>
      <c r="D9" s="58">
        <f>+'CUADRO 7B'!D59</f>
        <v>3351.9884419999998</v>
      </c>
      <c r="E9" s="58">
        <f>+'CUADRO 7B'!E59</f>
        <v>4098.256308</v>
      </c>
      <c r="F9" s="58">
        <f>+'CUADRO 7B'!F59</f>
        <v>3641.7879990000001</v>
      </c>
      <c r="G9" s="58">
        <f>+'CUADRO 7B'!G59</f>
        <v>4319.8009979999997</v>
      </c>
      <c r="H9" s="58">
        <f>+'CUADRO 7B'!H59</f>
        <v>4680.3391680000004</v>
      </c>
      <c r="I9" s="58">
        <f>+'CUADRO 7B'!I59</f>
        <v>9031.6304980000004</v>
      </c>
      <c r="J9" s="58">
        <f>+'CUADRO 7B'!J59</f>
        <v>12695.435998999999</v>
      </c>
      <c r="K9" s="58">
        <f>+'CUADRO 7B'!K59</f>
        <v>12082.875</v>
      </c>
      <c r="L9" s="58">
        <f>+'CUADRO 7B'!L59</f>
        <v>13150.722</v>
      </c>
      <c r="M9" s="58">
        <f>+'CUADRO 7B'!M59</f>
        <v>13394.1</v>
      </c>
      <c r="N9" s="58">
        <f>+'CUADRO 7B'!N59</f>
        <v>13731.400009999999</v>
      </c>
      <c r="O9" s="58">
        <f>+'CUADRO 7B'!O59</f>
        <v>19168.273000000001</v>
      </c>
      <c r="P9" s="58">
        <f>+'CUADRO 7B'!P59</f>
        <v>32152.129304999999</v>
      </c>
      <c r="Q9" s="58">
        <f>+'CUADRO 7B'!Q59</f>
        <v>15266.772420719999</v>
      </c>
      <c r="R9" s="58">
        <f>+'CUADRO 7B'!R59</f>
        <v>7708.0923776400004</v>
      </c>
      <c r="S9" s="58">
        <f>+'CUADRO 7B'!S59</f>
        <v>34979.241504999998</v>
      </c>
      <c r="T9" s="58">
        <f>+'CUADRO 7B'!T59</f>
        <v>35463.817000000003</v>
      </c>
      <c r="U9" s="58">
        <f>+'CUADRO 7B'!U59</f>
        <v>26038.93553947</v>
      </c>
      <c r="V9" s="58">
        <f>+'CUADRO 7B'!V59</f>
        <v>11149.039167280001</v>
      </c>
      <c r="W9" s="58">
        <f>+'CUADRO 7B'!W59</f>
        <v>32825.360882460001</v>
      </c>
      <c r="X9" s="58">
        <f>+'CUADRO 7B'!X59</f>
        <v>46872.344470889999</v>
      </c>
      <c r="Y9" s="58">
        <f>+'CUADRO 7B'!Y59</f>
        <v>36520.040974000003</v>
      </c>
      <c r="Z9" s="58">
        <f>+'CUADRO 7B'!Z59</f>
        <v>59033.231742000004</v>
      </c>
      <c r="AA9" s="58">
        <f>+'CUADRO 7B'!AA59</f>
        <v>61740.155530000004</v>
      </c>
    </row>
    <row r="10" spans="1:27" x14ac:dyDescent="0.2">
      <c r="B10" s="61" t="s">
        <v>152</v>
      </c>
      <c r="C10" s="58">
        <f>+'CUADRO 7B'!C60</f>
        <v>14352.054827</v>
      </c>
      <c r="D10" s="58">
        <f>+'CUADRO 7B'!D60</f>
        <v>15448.068604</v>
      </c>
      <c r="E10" s="58">
        <f>+'CUADRO 7B'!E60</f>
        <v>17929.286424999998</v>
      </c>
      <c r="F10" s="58">
        <f>+'CUADRO 7B'!F60</f>
        <v>23204.387343999999</v>
      </c>
      <c r="G10" s="58">
        <f>+'CUADRO 7B'!G60</f>
        <v>26826.846759</v>
      </c>
      <c r="H10" s="58">
        <f>+'CUADRO 7B'!H60</f>
        <v>27192.564061000001</v>
      </c>
      <c r="I10" s="58">
        <f>+'CUADRO 7B'!I60</f>
        <v>29305.128823999999</v>
      </c>
      <c r="J10" s="58">
        <f>+'CUADRO 7B'!J60</f>
        <v>30483.864747</v>
      </c>
      <c r="K10" s="58">
        <f>+'CUADRO 7B'!K60</f>
        <v>0</v>
      </c>
      <c r="L10" s="58">
        <f>+'CUADRO 7B'!L60</f>
        <v>0</v>
      </c>
      <c r="M10" s="58">
        <f>+'CUADRO 7B'!M60</f>
        <v>0</v>
      </c>
      <c r="N10" s="58">
        <f>+'CUADRO 7B'!N60</f>
        <v>0</v>
      </c>
      <c r="O10" s="58">
        <f>+'CUADRO 7B'!O60</f>
        <v>0</v>
      </c>
      <c r="P10" s="58">
        <f>+'CUADRO 7B'!P60</f>
        <v>0</v>
      </c>
      <c r="Q10" s="58">
        <f>+'CUADRO 7B'!Q60</f>
        <v>0</v>
      </c>
      <c r="R10" s="58">
        <f>+'CUADRO 7B'!R60</f>
        <v>0</v>
      </c>
      <c r="S10" s="58">
        <f>+'CUADRO 7B'!S60</f>
        <v>0</v>
      </c>
      <c r="T10" s="58">
        <f>+'CUADRO 7B'!T60</f>
        <v>0</v>
      </c>
      <c r="U10" s="58">
        <f>+'CUADRO 7B'!U60</f>
        <v>0</v>
      </c>
      <c r="V10" s="58">
        <f>+'CUADRO 7B'!V60</f>
        <v>0</v>
      </c>
      <c r="W10" s="58">
        <f>+'CUADRO 7B'!W60</f>
        <v>0</v>
      </c>
      <c r="X10" s="58">
        <f>+'CUADRO 7B'!X60</f>
        <v>0</v>
      </c>
      <c r="Y10" s="58">
        <f>+'CUADRO 7B'!Y60</f>
        <v>0</v>
      </c>
      <c r="Z10" s="58">
        <f>+'CUADRO 7B'!Z60</f>
        <v>0</v>
      </c>
      <c r="AA10" s="58">
        <f>+'CUADRO 7B'!AA60</f>
        <v>0</v>
      </c>
    </row>
    <row r="11" spans="1:27" x14ac:dyDescent="0.2">
      <c r="B11" s="61" t="s">
        <v>153</v>
      </c>
      <c r="C11" s="58">
        <f>+'CUADRO 7B'!C61</f>
        <v>4597.326575</v>
      </c>
      <c r="D11" s="58">
        <f>+'CUADRO 7B'!D61</f>
        <v>5795.464868</v>
      </c>
      <c r="E11" s="58">
        <f>+'CUADRO 7B'!E61</f>
        <v>6440.3595530000002</v>
      </c>
      <c r="F11" s="58">
        <f>+'CUADRO 7B'!F61</f>
        <v>6654.756386</v>
      </c>
      <c r="G11" s="58">
        <f>+'CUADRO 7B'!G61</f>
        <v>9691.367252</v>
      </c>
      <c r="H11" s="58">
        <f>+'CUADRO 7B'!H61</f>
        <v>12369.116273</v>
      </c>
      <c r="I11" s="58">
        <f>+'CUADRO 7B'!I61</f>
        <v>0</v>
      </c>
      <c r="J11" s="58">
        <f>+'CUADRO 7B'!J61</f>
        <v>0</v>
      </c>
      <c r="K11" s="58">
        <f>+'CUADRO 7B'!K61</f>
        <v>0</v>
      </c>
      <c r="L11" s="58">
        <f>+'CUADRO 7B'!L61</f>
        <v>0</v>
      </c>
      <c r="M11" s="58">
        <f>+'CUADRO 7B'!M61</f>
        <v>0</v>
      </c>
      <c r="N11" s="58">
        <f>+'CUADRO 7B'!N61</f>
        <v>0</v>
      </c>
      <c r="O11" s="58">
        <f>+'CUADRO 7B'!O61</f>
        <v>0</v>
      </c>
      <c r="P11" s="58">
        <f>+'CUADRO 7B'!P61</f>
        <v>0</v>
      </c>
      <c r="Q11" s="58">
        <f>+'CUADRO 7B'!Q61</f>
        <v>0</v>
      </c>
      <c r="R11" s="58">
        <f>+'CUADRO 7B'!R61</f>
        <v>0</v>
      </c>
      <c r="S11" s="58">
        <f>+'CUADRO 7B'!S61</f>
        <v>0</v>
      </c>
      <c r="T11" s="58">
        <f>+'CUADRO 7B'!T61</f>
        <v>0</v>
      </c>
      <c r="U11" s="58">
        <f>+'CUADRO 7B'!U61</f>
        <v>0</v>
      </c>
      <c r="V11" s="58">
        <f>+'CUADRO 7B'!V61</f>
        <v>0</v>
      </c>
      <c r="W11" s="58">
        <f>+'CUADRO 7B'!W61</f>
        <v>0</v>
      </c>
      <c r="X11" s="58">
        <f>+'CUADRO 7B'!X61</f>
        <v>0</v>
      </c>
      <c r="Y11" s="58">
        <f>+'CUADRO 7B'!Y61</f>
        <v>0</v>
      </c>
      <c r="Z11" s="58">
        <f>+'CUADRO 7B'!Z61</f>
        <v>0</v>
      </c>
      <c r="AA11" s="58">
        <f>+'CUADRO 7B'!AA61</f>
        <v>0</v>
      </c>
    </row>
    <row r="12" spans="1:27" x14ac:dyDescent="0.2">
      <c r="B12" s="61" t="s">
        <v>154</v>
      </c>
      <c r="C12" s="58">
        <f>+'CUADRO 7B'!C62</f>
        <v>7764.5490909999999</v>
      </c>
      <c r="D12" s="58">
        <f>+'CUADRO 7B'!D62</f>
        <v>10800.678227</v>
      </c>
      <c r="E12" s="58">
        <f>+'CUADRO 7B'!E62</f>
        <v>7694.1829680000001</v>
      </c>
      <c r="F12" s="58">
        <f>+'CUADRO 7B'!F62</f>
        <v>361.95594299999999</v>
      </c>
      <c r="G12" s="58">
        <f>+'CUADRO 7B'!G62</f>
        <v>2450.852359</v>
      </c>
      <c r="H12" s="58">
        <f>+'CUADRO 7B'!H62</f>
        <v>5522.9275900000002</v>
      </c>
      <c r="I12" s="58">
        <f>+'CUADRO 7B'!I62</f>
        <v>3051.785734</v>
      </c>
      <c r="J12" s="58">
        <f>+'CUADRO 7B'!J62</f>
        <v>1763.50405</v>
      </c>
      <c r="K12" s="58">
        <f>+'CUADRO 7B'!K62</f>
        <v>3649.3022169999999</v>
      </c>
      <c r="L12" s="58">
        <f>+'CUADRO 7B'!L62</f>
        <v>3383.8997420000001</v>
      </c>
      <c r="M12" s="58">
        <f>+'CUADRO 7B'!M62</f>
        <v>3539.0315569999998</v>
      </c>
      <c r="N12" s="58">
        <f>+'CUADRO 7B'!N62</f>
        <v>3673.2896457399997</v>
      </c>
      <c r="O12" s="58">
        <f>+'CUADRO 7B'!O62</f>
        <v>32675.760445389998</v>
      </c>
      <c r="P12" s="58">
        <f>+'CUADRO 7B'!P62</f>
        <v>5391.5027896899992</v>
      </c>
      <c r="Q12" s="58">
        <f>+'CUADRO 7B'!Q62</f>
        <v>31602.72716626</v>
      </c>
      <c r="R12" s="58">
        <f>+'CUADRO 7B'!R62</f>
        <v>29544.09305553</v>
      </c>
      <c r="S12" s="58">
        <f>+'CUADRO 7B'!S62</f>
        <v>330.79637300000002</v>
      </c>
      <c r="T12" s="58">
        <f>+'CUADRO 7B'!T62</f>
        <v>0</v>
      </c>
      <c r="U12" s="58">
        <f>+'CUADRO 7B'!U62</f>
        <v>24562.23704987</v>
      </c>
      <c r="V12" s="58">
        <f>+'CUADRO 7B'!V62</f>
        <v>0</v>
      </c>
      <c r="W12" s="58">
        <f>+'CUADRO 7B'!W62</f>
        <v>0</v>
      </c>
      <c r="X12" s="58">
        <f>+'CUADRO 7B'!X62</f>
        <v>0</v>
      </c>
      <c r="Y12" s="58">
        <f>+'CUADRO 7B'!Y62</f>
        <v>0</v>
      </c>
      <c r="Z12" s="58">
        <f>+'CUADRO 7B'!Z62</f>
        <v>0</v>
      </c>
      <c r="AA12" s="58">
        <f>+'CUADRO 7B'!AA62</f>
        <v>0</v>
      </c>
    </row>
    <row r="13" spans="1:27" x14ac:dyDescent="0.2">
      <c r="B13" s="61" t="s">
        <v>155</v>
      </c>
      <c r="C13" s="58">
        <f>+'CUADRO 7B'!C63</f>
        <v>0</v>
      </c>
      <c r="D13" s="58">
        <f>+'CUADRO 7B'!D63</f>
        <v>0</v>
      </c>
      <c r="E13" s="58">
        <f>+'CUADRO 7B'!E63</f>
        <v>0</v>
      </c>
      <c r="F13" s="58">
        <f>+'CUADRO 7B'!F63</f>
        <v>0</v>
      </c>
      <c r="G13" s="58">
        <f>+'CUADRO 7B'!G63</f>
        <v>0</v>
      </c>
      <c r="H13" s="58">
        <f>+'CUADRO 7B'!H63</f>
        <v>0</v>
      </c>
      <c r="I13" s="58">
        <f>+'CUADRO 7B'!I63</f>
        <v>0</v>
      </c>
      <c r="J13" s="58">
        <f>+'CUADRO 7B'!J63</f>
        <v>0</v>
      </c>
      <c r="K13" s="58">
        <f>+'CUADRO 7B'!K63</f>
        <v>0</v>
      </c>
      <c r="L13" s="58">
        <f>+'CUADRO 7B'!L63</f>
        <v>0</v>
      </c>
      <c r="M13" s="58">
        <f>+'CUADRO 7B'!M63</f>
        <v>0</v>
      </c>
      <c r="N13" s="58">
        <f>+'CUADRO 7B'!N63</f>
        <v>0</v>
      </c>
      <c r="O13" s="58">
        <f>+'CUADRO 7B'!O63</f>
        <v>0</v>
      </c>
      <c r="P13" s="58">
        <f>+'CUADRO 7B'!P63</f>
        <v>0</v>
      </c>
      <c r="Q13" s="58">
        <f>+'CUADRO 7B'!Q63</f>
        <v>0</v>
      </c>
      <c r="R13" s="58">
        <f>+'CUADRO 7B'!R63</f>
        <v>0</v>
      </c>
      <c r="S13" s="58">
        <f>+'CUADRO 7B'!S63</f>
        <v>0</v>
      </c>
      <c r="T13" s="58">
        <f>+'CUADRO 7B'!T63</f>
        <v>0</v>
      </c>
      <c r="U13" s="58">
        <f>+'CUADRO 7B'!U63</f>
        <v>0</v>
      </c>
      <c r="V13" s="58">
        <f>+'CUADRO 7B'!V63</f>
        <v>0</v>
      </c>
      <c r="W13" s="58">
        <f>+'CUADRO 7B'!W63</f>
        <v>0</v>
      </c>
      <c r="X13" s="58">
        <f>+'CUADRO 7B'!X63</f>
        <v>0</v>
      </c>
      <c r="Y13" s="58">
        <f>+'CUADRO 7B'!Y63</f>
        <v>0</v>
      </c>
      <c r="Z13" s="58">
        <f>+'CUADRO 7B'!Z63</f>
        <v>0</v>
      </c>
      <c r="AA13" s="58">
        <f>+'CUADRO 7B'!AA63</f>
        <v>0</v>
      </c>
    </row>
    <row r="14" spans="1:27" x14ac:dyDescent="0.2">
      <c r="B14" s="61" t="s">
        <v>156</v>
      </c>
      <c r="C14" s="58">
        <f>+'CUADRO 7B'!C64</f>
        <v>81800.743581000002</v>
      </c>
      <c r="D14" s="58">
        <f>+'CUADRO 7B'!D64</f>
        <v>109902.225716</v>
      </c>
      <c r="E14" s="58">
        <f>+'CUADRO 7B'!E64</f>
        <v>113744.94648300001</v>
      </c>
      <c r="F14" s="58">
        <f>+'CUADRO 7B'!F64</f>
        <v>102309.16345199999</v>
      </c>
      <c r="G14" s="58">
        <f>+'CUADRO 7B'!G64</f>
        <v>113905.244576</v>
      </c>
      <c r="H14" s="58">
        <f>+'CUADRO 7B'!H64</f>
        <v>168190.33549200001</v>
      </c>
      <c r="I14" s="58">
        <f>+'CUADRO 7B'!I64</f>
        <v>189785.01733</v>
      </c>
      <c r="J14" s="58">
        <f>+'CUADRO 7B'!J64</f>
        <v>183918.89728599999</v>
      </c>
      <c r="K14" s="58">
        <f>+'CUADRO 7B'!K64</f>
        <v>218109.813276</v>
      </c>
      <c r="L14" s="58">
        <f>+'CUADRO 7B'!L64</f>
        <v>341219.91370199999</v>
      </c>
      <c r="M14" s="58">
        <f>+'CUADRO 7B'!M64</f>
        <v>281819.17225399998</v>
      </c>
      <c r="N14" s="58">
        <f>+'CUADRO 7B'!N64</f>
        <v>273527.39846657997</v>
      </c>
      <c r="O14" s="58">
        <f>+'CUADRO 7B'!O64</f>
        <v>310043.07641771005</v>
      </c>
      <c r="P14" s="58">
        <f>+'CUADRO 7B'!P64</f>
        <v>342810.76472624001</v>
      </c>
      <c r="Q14" s="58">
        <f>+'CUADRO 7B'!Q64</f>
        <v>385341.74314322998</v>
      </c>
      <c r="R14" s="58">
        <f>+'CUADRO 7B'!R64</f>
        <v>445077.84977050999</v>
      </c>
      <c r="S14" s="58">
        <f>+'CUADRO 7B'!S64</f>
        <v>432791.59347678005</v>
      </c>
      <c r="T14" s="58">
        <f>+'CUADRO 7B'!T64</f>
        <v>404760.41967821994</v>
      </c>
      <c r="U14" s="58">
        <f>+'CUADRO 7B'!U64</f>
        <v>649201.05063268007</v>
      </c>
      <c r="V14" s="58">
        <f>+'CUADRO 7B'!V64</f>
        <v>702438.48729824997</v>
      </c>
      <c r="W14" s="58">
        <f>+'CUADRO 7B'!W64</f>
        <v>687900.61753656005</v>
      </c>
      <c r="X14" s="58">
        <f>+'CUADRO 7B'!X64</f>
        <v>1402008.8366679901</v>
      </c>
      <c r="Y14" s="58">
        <f>+'CUADRO 7B'!Y64</f>
        <v>1318129.2593448898</v>
      </c>
      <c r="Z14" s="58">
        <f>+'CUADRO 7B'!Z64</f>
        <v>1172534.6424505</v>
      </c>
      <c r="AA14" s="58">
        <f>+'CUADRO 7B'!AA64</f>
        <v>1246234.5337241699</v>
      </c>
    </row>
    <row r="15" spans="1:27" x14ac:dyDescent="0.2">
      <c r="B15" s="61" t="s">
        <v>157</v>
      </c>
      <c r="C15" s="58">
        <f>+'CUADRO 7B'!C65</f>
        <v>30507.747791999998</v>
      </c>
      <c r="D15" s="58">
        <f>+'CUADRO 7B'!D65</f>
        <v>46437.587586000001</v>
      </c>
      <c r="E15" s="58">
        <f>+'CUADRO 7B'!E65</f>
        <v>46353.726841000003</v>
      </c>
      <c r="F15" s="58">
        <f>+'CUADRO 7B'!F65</f>
        <v>45444.333728999998</v>
      </c>
      <c r="G15" s="58">
        <f>+'CUADRO 7B'!G65</f>
        <v>58937.282033000003</v>
      </c>
      <c r="H15" s="58">
        <f>+'CUADRO 7B'!H65</f>
        <v>66082.399277000004</v>
      </c>
      <c r="I15" s="58">
        <f>+'CUADRO 7B'!I65</f>
        <v>70598.223018000004</v>
      </c>
      <c r="J15" s="58">
        <f>+'CUADRO 7B'!J65</f>
        <v>90182.071274000002</v>
      </c>
      <c r="K15" s="58">
        <f>+'CUADRO 7B'!K65</f>
        <v>45001.718434000002</v>
      </c>
      <c r="L15" s="58">
        <f>+'CUADRO 7B'!L65</f>
        <v>65345.332751000002</v>
      </c>
      <c r="M15" s="58">
        <f>+'CUADRO 7B'!M65</f>
        <v>53067.793156</v>
      </c>
      <c r="N15" s="58">
        <f>+'CUADRO 7B'!N65</f>
        <v>71925.889877770009</v>
      </c>
      <c r="O15" s="58">
        <f>+'CUADRO 7B'!O65</f>
        <v>112637.51255685001</v>
      </c>
      <c r="P15" s="58">
        <f>+'CUADRO 7B'!P65</f>
        <v>94096.832515440008</v>
      </c>
      <c r="Q15" s="58">
        <f>+'CUADRO 7B'!Q65</f>
        <v>75001.390908130008</v>
      </c>
      <c r="R15" s="58">
        <f>+'CUADRO 7B'!R65</f>
        <v>43089.117543</v>
      </c>
      <c r="S15" s="58">
        <f>+'CUADRO 7B'!S65</f>
        <v>40564.959545029997</v>
      </c>
      <c r="T15" s="58">
        <f>+'CUADRO 7B'!T65</f>
        <v>26798.304659689999</v>
      </c>
      <c r="U15" s="58">
        <f>+'CUADRO 7B'!U65</f>
        <v>2648.0904770000002</v>
      </c>
      <c r="V15" s="58">
        <f>+'CUADRO 7B'!V65</f>
        <v>8933.4914709999994</v>
      </c>
      <c r="W15" s="58">
        <f>+'CUADRO 7B'!W65</f>
        <v>5332.0526490000002</v>
      </c>
      <c r="X15" s="58">
        <f>+'CUADRO 7B'!X65</f>
        <v>8867.5178039999992</v>
      </c>
      <c r="Y15" s="58">
        <f>+'CUADRO 7B'!Y65</f>
        <v>7777.4803027200005</v>
      </c>
      <c r="Z15" s="58">
        <f>+'CUADRO 7B'!Z65</f>
        <v>5487.4626154999996</v>
      </c>
      <c r="AA15" s="58">
        <f>+'CUADRO 7B'!AA65</f>
        <v>7321.2741675100006</v>
      </c>
    </row>
    <row r="16" spans="1:27" x14ac:dyDescent="0.2">
      <c r="B16" s="61" t="s">
        <v>158</v>
      </c>
      <c r="C16" s="58">
        <f>+'CUADRO 7B'!C66</f>
        <v>5692.3400929999998</v>
      </c>
      <c r="D16" s="58">
        <f>+'CUADRO 7B'!D66</f>
        <v>7562.7893039999999</v>
      </c>
      <c r="E16" s="58">
        <f>+'CUADRO 7B'!E66</f>
        <v>8073.0570760000001</v>
      </c>
      <c r="F16" s="58">
        <f>+'CUADRO 7B'!F66</f>
        <v>10483.154860000001</v>
      </c>
      <c r="G16" s="58">
        <f>+'CUADRO 7B'!G66</f>
        <v>11750.644281999999</v>
      </c>
      <c r="H16" s="58">
        <f>+'CUADRO 7B'!H66</f>
        <v>10941.744578</v>
      </c>
      <c r="I16" s="58">
        <f>+'CUADRO 7B'!I66</f>
        <v>13274.773282</v>
      </c>
      <c r="J16" s="58">
        <f>+'CUADRO 7B'!J66</f>
        <v>13916.127759999999</v>
      </c>
      <c r="K16" s="58">
        <f>+'CUADRO 7B'!K66</f>
        <v>15423.930331</v>
      </c>
      <c r="L16" s="58">
        <f>+'CUADRO 7B'!L66</f>
        <v>11897.911681</v>
      </c>
      <c r="M16" s="58">
        <f>+'CUADRO 7B'!M66</f>
        <v>8006.088025</v>
      </c>
      <c r="N16" s="58">
        <f>+'CUADRO 7B'!N66</f>
        <v>8126.6862449999999</v>
      </c>
      <c r="O16" s="58">
        <f>+'CUADRO 7B'!O66</f>
        <v>9462.0107282600002</v>
      </c>
      <c r="P16" s="58">
        <f>+'CUADRO 7B'!P66</f>
        <v>12476.482206979999</v>
      </c>
      <c r="Q16" s="58">
        <f>+'CUADRO 7B'!Q66</f>
        <v>13288.483819159999</v>
      </c>
      <c r="R16" s="58">
        <f>+'CUADRO 7B'!R66</f>
        <v>12082.935435110001</v>
      </c>
      <c r="S16" s="58">
        <f>+'CUADRO 7B'!S66</f>
        <v>16522.383073000001</v>
      </c>
      <c r="T16" s="58">
        <f>+'CUADRO 7B'!T66</f>
        <v>17123.538630790001</v>
      </c>
      <c r="U16" s="58">
        <f>+'CUADRO 7B'!U66</f>
        <v>25972.64026235</v>
      </c>
      <c r="V16" s="58">
        <f>+'CUADRO 7B'!V66</f>
        <v>30811.81929621</v>
      </c>
      <c r="W16" s="58">
        <f>+'CUADRO 7B'!W66</f>
        <v>29228.977433880002</v>
      </c>
      <c r="X16" s="58">
        <f>+'CUADRO 7B'!X66</f>
        <v>24188.216637419999</v>
      </c>
      <c r="Y16" s="58">
        <f>+'CUADRO 7B'!Y66</f>
        <v>27910.208535909998</v>
      </c>
      <c r="Z16" s="58">
        <f>+'CUADRO 7B'!Z66</f>
        <v>27414.18804125</v>
      </c>
      <c r="AA16" s="58">
        <f>+'CUADRO 7B'!AA66</f>
        <v>33639.31000338</v>
      </c>
    </row>
    <row r="17" spans="2:27" x14ac:dyDescent="0.2">
      <c r="B17" s="61" t="s">
        <v>159</v>
      </c>
      <c r="C17" s="58">
        <f>+'CUADRO 7B'!C67</f>
        <v>114998.201542</v>
      </c>
      <c r="D17" s="58">
        <f>+'CUADRO 7B'!D67</f>
        <v>116968.31148999999</v>
      </c>
      <c r="E17" s="58">
        <f>+'CUADRO 7B'!E67</f>
        <v>136638.91471700001</v>
      </c>
      <c r="F17" s="58">
        <f>+'CUADRO 7B'!F67</f>
        <v>137347.93069199999</v>
      </c>
      <c r="G17" s="58">
        <f>+'CUADRO 7B'!G67</f>
        <v>173701.30233199999</v>
      </c>
      <c r="H17" s="58">
        <f>+'CUADRO 7B'!H67</f>
        <v>161254.39214499999</v>
      </c>
      <c r="I17" s="58">
        <f>+'CUADRO 7B'!I67</f>
        <v>151690.60592999999</v>
      </c>
      <c r="J17" s="58">
        <f>+'CUADRO 7B'!J67</f>
        <v>176555.676687</v>
      </c>
      <c r="K17" s="58">
        <f>+'CUADRO 7B'!K67</f>
        <v>188885.34296800001</v>
      </c>
      <c r="L17" s="58">
        <f>+'CUADRO 7B'!L67</f>
        <v>204449.90078</v>
      </c>
      <c r="M17" s="58">
        <f>+'CUADRO 7B'!M67</f>
        <v>194242.74856199999</v>
      </c>
      <c r="N17" s="58">
        <f>+'CUADRO 7B'!N67</f>
        <v>236503.85934798999</v>
      </c>
      <c r="O17" s="58">
        <f>+'CUADRO 7B'!O67</f>
        <v>264265.97879775002</v>
      </c>
      <c r="P17" s="58">
        <f>+'CUADRO 7B'!P67</f>
        <v>322684.66715421999</v>
      </c>
      <c r="Q17" s="58">
        <f>+'CUADRO 7B'!Q67</f>
        <v>326132.32597324997</v>
      </c>
      <c r="R17" s="58">
        <f>+'CUADRO 7B'!R67</f>
        <v>329633.42793129</v>
      </c>
      <c r="S17" s="58">
        <f>+'CUADRO 7B'!S67</f>
        <v>364714.79435342998</v>
      </c>
      <c r="T17" s="58">
        <f>+'CUADRO 7B'!T67</f>
        <v>353044.84431562002</v>
      </c>
      <c r="U17" s="58">
        <f>+'CUADRO 7B'!U67</f>
        <v>440067.10842418001</v>
      </c>
      <c r="V17" s="58">
        <f>+'CUADRO 7B'!V67</f>
        <v>445518.19102044002</v>
      </c>
      <c r="W17" s="58">
        <f>+'CUADRO 7B'!W67</f>
        <v>395143.43019137002</v>
      </c>
      <c r="X17" s="58">
        <f>+'CUADRO 7B'!X67</f>
        <v>424854.37374268001</v>
      </c>
      <c r="Y17" s="58">
        <f>+'CUADRO 7B'!Y67</f>
        <v>480702.82316900999</v>
      </c>
      <c r="Z17" s="58">
        <f>+'CUADRO 7B'!Z67</f>
        <v>496759.42703874002</v>
      </c>
      <c r="AA17" s="58">
        <f>+'CUADRO 7B'!AA67</f>
        <v>533550.86976144998</v>
      </c>
    </row>
    <row r="18" spans="2:27" x14ac:dyDescent="0.2">
      <c r="B18" s="61" t="s">
        <v>160</v>
      </c>
      <c r="C18" s="58">
        <f>+'CUADRO 7B'!C68</f>
        <v>66022.957714000004</v>
      </c>
      <c r="D18" s="58">
        <f>+'CUADRO 7B'!D68</f>
        <v>74931.548351000005</v>
      </c>
      <c r="E18" s="58">
        <f>+'CUADRO 7B'!E68</f>
        <v>71737.390241000001</v>
      </c>
      <c r="F18" s="58">
        <f>+'CUADRO 7B'!F68</f>
        <v>87986.857027999999</v>
      </c>
      <c r="G18" s="58">
        <f>+'CUADRO 7B'!G68</f>
        <v>79614.708400999996</v>
      </c>
      <c r="H18" s="58">
        <f>+'CUADRO 7B'!H68</f>
        <v>91032.220392000003</v>
      </c>
      <c r="I18" s="58">
        <f>+'CUADRO 7B'!I68</f>
        <v>105355.386153</v>
      </c>
      <c r="J18" s="58">
        <f>+'CUADRO 7B'!J68</f>
        <v>131471.52121599999</v>
      </c>
      <c r="K18" s="58">
        <f>+'CUADRO 7B'!K68</f>
        <v>113237.57007</v>
      </c>
      <c r="L18" s="58">
        <f>+'CUADRO 7B'!L68</f>
        <v>135020.766408</v>
      </c>
      <c r="M18" s="58">
        <f>+'CUADRO 7B'!M68</f>
        <v>146492.87473800001</v>
      </c>
      <c r="N18" s="58">
        <f>+'CUADRO 7B'!N68</f>
        <v>200356.96130649999</v>
      </c>
      <c r="O18" s="58">
        <f>+'CUADRO 7B'!O68</f>
        <v>201390.25193016001</v>
      </c>
      <c r="P18" s="58">
        <f>+'CUADRO 7B'!P68</f>
        <v>197799.71344823</v>
      </c>
      <c r="Q18" s="58">
        <f>+'CUADRO 7B'!Q68</f>
        <v>203437.65191985</v>
      </c>
      <c r="R18" s="58">
        <f>+'CUADRO 7B'!R68</f>
        <v>208221.23171829002</v>
      </c>
      <c r="S18" s="58">
        <f>+'CUADRO 7B'!S68</f>
        <v>202268.42174482998</v>
      </c>
      <c r="T18" s="58">
        <f>+'CUADRO 7B'!T68</f>
        <v>196772.16225687999</v>
      </c>
      <c r="U18" s="58">
        <f>+'CUADRO 7B'!U68</f>
        <v>209496.68266639003</v>
      </c>
      <c r="V18" s="58">
        <f>+'CUADRO 7B'!V68</f>
        <v>201217.37653774</v>
      </c>
      <c r="W18" s="58">
        <f>+'CUADRO 7B'!W68</f>
        <v>159940.50124151001</v>
      </c>
      <c r="X18" s="58">
        <f>+'CUADRO 7B'!X68</f>
        <v>246432.03036218</v>
      </c>
      <c r="Y18" s="58">
        <f>+'CUADRO 7B'!Y68</f>
        <v>1847733.7187604299</v>
      </c>
      <c r="Z18" s="58">
        <f>+'CUADRO 7B'!Z68</f>
        <v>237862.76820389001</v>
      </c>
      <c r="AA18" s="58">
        <f>+'CUADRO 7B'!AA68</f>
        <v>231401.17619129</v>
      </c>
    </row>
    <row r="19" spans="2:27" x14ac:dyDescent="0.2">
      <c r="B19" s="61" t="s">
        <v>161</v>
      </c>
      <c r="C19" s="58">
        <f>+'CUADRO 7B'!C69</f>
        <v>12.253757</v>
      </c>
      <c r="D19" s="58">
        <f>+'CUADRO 7B'!D69</f>
        <v>55.169668999999999</v>
      </c>
      <c r="E19" s="58">
        <f>+'CUADRO 7B'!E69</f>
        <v>47.709533</v>
      </c>
      <c r="F19" s="58">
        <f>+'CUADRO 7B'!F69</f>
        <v>398.86792700000001</v>
      </c>
      <c r="G19" s="58">
        <f>+'CUADRO 7B'!G69</f>
        <v>13.887881</v>
      </c>
      <c r="H19" s="58">
        <f>+'CUADRO 7B'!H69</f>
        <v>25.290590000000002</v>
      </c>
      <c r="I19" s="58">
        <f>+'CUADRO 7B'!I69</f>
        <v>326.12985700000002</v>
      </c>
      <c r="J19" s="58">
        <f>+'CUADRO 7B'!J69</f>
        <v>1109.9669530000001</v>
      </c>
      <c r="K19" s="58">
        <f>+'CUADRO 7B'!K69</f>
        <v>1507.638582</v>
      </c>
      <c r="L19" s="58">
        <f>+'CUADRO 7B'!L69</f>
        <v>33.074449999999999</v>
      </c>
      <c r="M19" s="58">
        <f>+'CUADRO 7B'!M69</f>
        <v>216.19813199999999</v>
      </c>
      <c r="N19" s="58">
        <f>+'CUADRO 7B'!N69</f>
        <v>6.1710989999999999</v>
      </c>
      <c r="O19" s="58">
        <f>+'CUADRO 7B'!O69</f>
        <v>105.311453</v>
      </c>
      <c r="P19" s="58">
        <f>+'CUADRO 7B'!P69</f>
        <v>108.5621459</v>
      </c>
      <c r="Q19" s="58">
        <f>+'CUADRO 7B'!Q69</f>
        <v>100.19960295</v>
      </c>
      <c r="R19" s="58">
        <f>+'CUADRO 7B'!R69</f>
        <v>135.39662000000001</v>
      </c>
      <c r="S19" s="58">
        <f>+'CUADRO 7B'!S69</f>
        <v>120.309141</v>
      </c>
      <c r="T19" s="58">
        <f>+'CUADRO 7B'!T69</f>
        <v>210410.14381864999</v>
      </c>
      <c r="U19" s="58">
        <f>+'CUADRO 7B'!U69</f>
        <v>676.95696046</v>
      </c>
      <c r="V19" s="58">
        <f>+'CUADRO 7B'!V69</f>
        <v>4088.3850780500002</v>
      </c>
      <c r="W19" s="58">
        <f>+'CUADRO 7B'!W69</f>
        <v>1940.49300133</v>
      </c>
      <c r="X19" s="58">
        <f>+'CUADRO 7B'!X69</f>
        <v>13.783632000000001</v>
      </c>
      <c r="Y19" s="58">
        <f>+'CUADRO 7B'!Y69</f>
        <v>1903.727065</v>
      </c>
      <c r="Z19" s="58">
        <f>+'CUADRO 7B'!Z69</f>
        <v>54.908487000000001</v>
      </c>
      <c r="AA19" s="58">
        <f>+'CUADRO 7B'!AA69</f>
        <v>3.3500000000000002E-2</v>
      </c>
    </row>
    <row r="20" spans="2:27" x14ac:dyDescent="0.2">
      <c r="B20" s="61" t="s">
        <v>162</v>
      </c>
      <c r="C20" s="58">
        <f>+'CUADRO 7B'!C70</f>
        <v>690347.09652999998</v>
      </c>
      <c r="D20" s="58">
        <f>+'CUADRO 7B'!D70</f>
        <v>533620.37330800004</v>
      </c>
      <c r="E20" s="58">
        <f>+'CUADRO 7B'!E70</f>
        <v>585426.47603200004</v>
      </c>
      <c r="F20" s="58">
        <f>+'CUADRO 7B'!F70</f>
        <v>682826.03587200004</v>
      </c>
      <c r="G20" s="58">
        <f>+'CUADRO 7B'!G70</f>
        <v>328653.92865299998</v>
      </c>
      <c r="H20" s="58">
        <f>+'CUADRO 7B'!H70</f>
        <v>336650.935879</v>
      </c>
      <c r="I20" s="58">
        <f>+'CUADRO 7B'!I70</f>
        <v>549985.23262400005</v>
      </c>
      <c r="J20" s="58">
        <f>+'CUADRO 7B'!J70</f>
        <v>449173.371529</v>
      </c>
      <c r="K20" s="58">
        <f>+'CUADRO 7B'!K70</f>
        <v>542806.71376700001</v>
      </c>
      <c r="L20" s="58">
        <f>+'CUADRO 7B'!L70</f>
        <v>614701.04237100005</v>
      </c>
      <c r="M20" s="58">
        <f>+'CUADRO 7B'!M70</f>
        <v>865089.93430800003</v>
      </c>
      <c r="N20" s="58">
        <f>+'CUADRO 7B'!N70</f>
        <v>1009250.5457368001</v>
      </c>
      <c r="O20" s="58">
        <f>+'CUADRO 7B'!O70</f>
        <v>332221.52832534001</v>
      </c>
      <c r="P20" s="58">
        <f>+'CUADRO 7B'!P70</f>
        <v>98208.200473799996</v>
      </c>
      <c r="Q20" s="58">
        <f>+'CUADRO 7B'!Q70</f>
        <v>365864.6299455</v>
      </c>
      <c r="R20" s="58">
        <f>+'CUADRO 7B'!R70</f>
        <v>44098.454950560001</v>
      </c>
      <c r="S20" s="58">
        <f>+'CUADRO 7B'!S70</f>
        <v>5881.9440386899996</v>
      </c>
      <c r="T20" s="58">
        <f>+'CUADRO 7B'!T70</f>
        <v>30478.056980459998</v>
      </c>
      <c r="U20" s="58">
        <f>+'CUADRO 7B'!U70</f>
        <v>7770.6386378900006</v>
      </c>
      <c r="V20" s="58">
        <f>+'CUADRO 7B'!V70</f>
        <v>0</v>
      </c>
      <c r="W20" s="58">
        <f>+'CUADRO 7B'!W70</f>
        <v>0</v>
      </c>
      <c r="X20" s="58">
        <f>+'CUADRO 7B'!X70</f>
        <v>0</v>
      </c>
      <c r="Y20" s="58">
        <f>+'CUADRO 7B'!Y70</f>
        <v>0</v>
      </c>
      <c r="Z20" s="58">
        <f>+'CUADRO 7B'!Z70</f>
        <v>0</v>
      </c>
      <c r="AA20" s="58">
        <f>+'CUADRO 7B'!AA70</f>
        <v>0</v>
      </c>
    </row>
    <row r="21" spans="2:27" x14ac:dyDescent="0.2">
      <c r="B21" s="61" t="s">
        <v>163</v>
      </c>
      <c r="C21" s="58">
        <f>+'CUADRO 7B'!C71</f>
        <v>54456.15135</v>
      </c>
      <c r="D21" s="58">
        <f>+'CUADRO 7B'!D71</f>
        <v>69835.434580000001</v>
      </c>
      <c r="E21" s="58">
        <f>+'CUADRO 7B'!E71</f>
        <v>66468.885288000005</v>
      </c>
      <c r="F21" s="58">
        <f>+'CUADRO 7B'!F71</f>
        <v>74747.435853999996</v>
      </c>
      <c r="G21" s="58">
        <f>+'CUADRO 7B'!G71</f>
        <v>98124.140788000004</v>
      </c>
      <c r="H21" s="58">
        <f>+'CUADRO 7B'!H71</f>
        <v>107006.109837</v>
      </c>
      <c r="I21" s="58">
        <f>+'CUADRO 7B'!I71</f>
        <v>132720.26474499999</v>
      </c>
      <c r="J21" s="58">
        <f>+'CUADRO 7B'!J71</f>
        <v>162066.16041000001</v>
      </c>
      <c r="K21" s="58">
        <f>+'CUADRO 7B'!K71</f>
        <v>148128.857116</v>
      </c>
      <c r="L21" s="58">
        <f>+'CUADRO 7B'!L71</f>
        <v>168776.11931899999</v>
      </c>
      <c r="M21" s="58">
        <f>+'CUADRO 7B'!M71</f>
        <v>163399.531479</v>
      </c>
      <c r="N21" s="58">
        <f>+'CUADRO 7B'!N71</f>
        <v>171798.40939626002</v>
      </c>
      <c r="O21" s="58">
        <f>+'CUADRO 7B'!O71</f>
        <v>182805.85401335999</v>
      </c>
      <c r="P21" s="58">
        <f>+'CUADRO 7B'!P71</f>
        <v>204824.08572907999</v>
      </c>
      <c r="Q21" s="58">
        <f>+'CUADRO 7B'!Q71</f>
        <v>218608.51675832999</v>
      </c>
      <c r="R21" s="58">
        <f>+'CUADRO 7B'!R71</f>
        <v>236680.9285491</v>
      </c>
      <c r="S21" s="58">
        <f>+'CUADRO 7B'!S71</f>
        <v>299637.22791415005</v>
      </c>
      <c r="T21" s="58">
        <f>+'CUADRO 7B'!T71</f>
        <v>301662.69558846997</v>
      </c>
      <c r="U21" s="58">
        <f>+'CUADRO 7B'!U71</f>
        <v>317310.29033672996</v>
      </c>
      <c r="V21" s="58">
        <f>+'CUADRO 7B'!V71</f>
        <v>325719.32109890005</v>
      </c>
      <c r="W21" s="58">
        <f>+'CUADRO 7B'!W71</f>
        <v>347633.89593304996</v>
      </c>
      <c r="X21" s="58">
        <f>+'CUADRO 7B'!X71</f>
        <v>362826.08734540996</v>
      </c>
      <c r="Y21" s="58">
        <f>+'CUADRO 7B'!Y71</f>
        <v>399744.21007735998</v>
      </c>
      <c r="Z21" s="58">
        <f>+'CUADRO 7B'!Z71</f>
        <v>455225.10235395003</v>
      </c>
      <c r="AA21" s="58">
        <f>+'CUADRO 7B'!AA71</f>
        <v>522755.25244002003</v>
      </c>
    </row>
    <row r="22" spans="2:27" x14ac:dyDescent="0.2">
      <c r="B22" s="61" t="s">
        <v>164</v>
      </c>
      <c r="C22" s="58">
        <f>+'CUADRO 7B'!C72</f>
        <v>788.932008</v>
      </c>
      <c r="D22" s="58">
        <f>+'CUADRO 7B'!D72</f>
        <v>1286.165671</v>
      </c>
      <c r="E22" s="58">
        <f>+'CUADRO 7B'!E72</f>
        <v>1656.0176039999999</v>
      </c>
      <c r="F22" s="58">
        <f>+'CUADRO 7B'!F72</f>
        <v>1930.7563700000001</v>
      </c>
      <c r="G22" s="58">
        <f>+'CUADRO 7B'!G72</f>
        <v>153.89011300000001</v>
      </c>
      <c r="H22" s="58">
        <f>+'CUADRO 7B'!H72</f>
        <v>0</v>
      </c>
      <c r="I22" s="58">
        <f>+'CUADRO 7B'!I72</f>
        <v>0</v>
      </c>
      <c r="J22" s="58">
        <f>+'CUADRO 7B'!J72</f>
        <v>2.886536</v>
      </c>
      <c r="K22" s="58">
        <f>+'CUADRO 7B'!K72</f>
        <v>0</v>
      </c>
      <c r="L22" s="58">
        <f>+'CUADRO 7B'!L72</f>
        <v>0</v>
      </c>
      <c r="M22" s="58">
        <f>+'CUADRO 7B'!M72</f>
        <v>0</v>
      </c>
      <c r="N22" s="58">
        <f>+'CUADRO 7B'!N72</f>
        <v>0</v>
      </c>
      <c r="O22" s="58">
        <f>+'CUADRO 7B'!O72</f>
        <v>0</v>
      </c>
      <c r="P22" s="58">
        <f>+'CUADRO 7B'!P72</f>
        <v>0</v>
      </c>
      <c r="Q22" s="58">
        <f>+'CUADRO 7B'!Q72</f>
        <v>0</v>
      </c>
      <c r="R22" s="58">
        <f>+'CUADRO 7B'!R72</f>
        <v>0</v>
      </c>
      <c r="S22" s="58">
        <f>+'CUADRO 7B'!S72</f>
        <v>0</v>
      </c>
      <c r="T22" s="58">
        <f>+'CUADRO 7B'!T72</f>
        <v>0</v>
      </c>
      <c r="U22" s="58">
        <f>+'CUADRO 7B'!U72</f>
        <v>0</v>
      </c>
      <c r="V22" s="58">
        <f>+'CUADRO 7B'!V72</f>
        <v>0</v>
      </c>
      <c r="W22" s="58">
        <f>+'CUADRO 7B'!W72</f>
        <v>0</v>
      </c>
      <c r="X22" s="58">
        <f>+'CUADRO 7B'!X72</f>
        <v>0</v>
      </c>
      <c r="Y22" s="58">
        <f>+'CUADRO 7B'!Y72</f>
        <v>0</v>
      </c>
      <c r="Z22" s="58">
        <f>+'CUADRO 7B'!Z72</f>
        <v>0</v>
      </c>
      <c r="AA22" s="58">
        <f>+'CUADRO 7B'!AA72</f>
        <v>0</v>
      </c>
    </row>
    <row r="23" spans="2:27" x14ac:dyDescent="0.2">
      <c r="B23" s="61" t="s">
        <v>165</v>
      </c>
      <c r="C23" s="58">
        <f>+'CUADRO 7B'!C73</f>
        <v>1174266.123349</v>
      </c>
      <c r="D23" s="58">
        <f>+'CUADRO 7B'!D73</f>
        <v>256743.94220600001</v>
      </c>
      <c r="E23" s="58">
        <f>+'CUADRO 7B'!E73</f>
        <v>569209.85447799996</v>
      </c>
      <c r="F23" s="58">
        <f>+'CUADRO 7B'!F73</f>
        <v>888522.73366000003</v>
      </c>
      <c r="G23" s="58">
        <f>+'CUADRO 7B'!G73</f>
        <v>788604.84720299998</v>
      </c>
      <c r="H23" s="58">
        <f>+'CUADRO 7B'!H73</f>
        <v>1163848.776721</v>
      </c>
      <c r="I23" s="58">
        <f>+'CUADRO 7B'!I73</f>
        <v>1284774.4250080001</v>
      </c>
      <c r="J23" s="58">
        <f>+'CUADRO 7B'!J73</f>
        <v>1838265.558467</v>
      </c>
      <c r="K23" s="58">
        <f>+'CUADRO 7B'!K73</f>
        <v>553822.88423299999</v>
      </c>
      <c r="L23" s="58">
        <f>+'CUADRO 7B'!L73</f>
        <v>379562.186735</v>
      </c>
      <c r="M23" s="58">
        <f>+'CUADRO 7B'!M73</f>
        <v>581264.09102299996</v>
      </c>
      <c r="N23" s="58">
        <f>+'CUADRO 7B'!N73</f>
        <v>649717.46893491002</v>
      </c>
      <c r="O23" s="58">
        <f>+'CUADRO 7B'!O73</f>
        <v>1755301.1068015802</v>
      </c>
      <c r="P23" s="58">
        <f>+'CUADRO 7B'!P73</f>
        <v>1839226.2984962601</v>
      </c>
      <c r="Q23" s="58">
        <f>+'CUADRO 7B'!Q73</f>
        <v>1211348.1239484199</v>
      </c>
      <c r="R23" s="58">
        <f>+'CUADRO 7B'!R73</f>
        <v>1358342.14153628</v>
      </c>
      <c r="S23" s="58">
        <f>+'CUADRO 7B'!S73</f>
        <v>1453268.4448716298</v>
      </c>
      <c r="T23" s="58">
        <f>+'CUADRO 7B'!T73</f>
        <v>904825.06758999999</v>
      </c>
      <c r="U23" s="58">
        <f>+'CUADRO 7B'!U73</f>
        <v>1610422.77249946</v>
      </c>
      <c r="V23" s="58">
        <f>+'CUADRO 7B'!V73</f>
        <v>1924950.66267117</v>
      </c>
      <c r="W23" s="58">
        <f>+'CUADRO 7B'!W73</f>
        <v>1920506.7341378001</v>
      </c>
      <c r="X23" s="58">
        <f>+'CUADRO 7B'!X73</f>
        <v>2118759.0268842401</v>
      </c>
      <c r="Y23" s="58">
        <f>+'CUADRO 7B'!Y73</f>
        <v>2512624.0000820202</v>
      </c>
      <c r="Z23" s="58">
        <f>+'CUADRO 7B'!Z73</f>
        <v>2222211.9305431601</v>
      </c>
      <c r="AA23" s="58">
        <f>+'CUADRO 7B'!AA73</f>
        <v>2510550.27385278</v>
      </c>
    </row>
    <row r="24" spans="2:27" x14ac:dyDescent="0.2">
      <c r="B24" s="61" t="s">
        <v>166</v>
      </c>
      <c r="C24" s="58">
        <f>+'CUADRO 7B'!C74</f>
        <v>188087.38784400001</v>
      </c>
      <c r="D24" s="58">
        <f>+'CUADRO 7B'!D74</f>
        <v>242508.30592099999</v>
      </c>
      <c r="E24" s="58">
        <f>+'CUADRO 7B'!E74</f>
        <v>283916.21953100001</v>
      </c>
      <c r="F24" s="58">
        <f>+'CUADRO 7B'!F74</f>
        <v>340173.34754400002</v>
      </c>
      <c r="G24" s="58">
        <f>+'CUADRO 7B'!G74</f>
        <v>409883.51951200003</v>
      </c>
      <c r="H24" s="58">
        <f>+'CUADRO 7B'!H74</f>
        <v>374242.53762100002</v>
      </c>
      <c r="I24" s="58">
        <f>+'CUADRO 7B'!I74</f>
        <v>263582.74585399998</v>
      </c>
      <c r="J24" s="58">
        <f>+'CUADRO 7B'!J74</f>
        <v>294599.81588499999</v>
      </c>
      <c r="K24" s="58">
        <f>+'CUADRO 7B'!K74</f>
        <v>322716.611195</v>
      </c>
      <c r="L24" s="58">
        <f>+'CUADRO 7B'!L74</f>
        <v>357391.08088999998</v>
      </c>
      <c r="M24" s="58">
        <f>+'CUADRO 7B'!M74</f>
        <v>361613.06730699999</v>
      </c>
      <c r="N24" s="58">
        <f>+'CUADRO 7B'!N74</f>
        <v>354050.11481835</v>
      </c>
      <c r="O24" s="58">
        <f>+'CUADRO 7B'!O74</f>
        <v>451055.99081605999</v>
      </c>
      <c r="P24" s="58">
        <f>+'CUADRO 7B'!P74</f>
        <v>1492226.2464963701</v>
      </c>
      <c r="Q24" s="58">
        <f>+'CUADRO 7B'!Q74</f>
        <v>1061615.5735200001</v>
      </c>
      <c r="R24" s="58">
        <f>+'CUADRO 7B'!R74</f>
        <v>929669.08437287004</v>
      </c>
      <c r="S24" s="58">
        <f>+'CUADRO 7B'!S74</f>
        <v>905153.39067230001</v>
      </c>
      <c r="T24" s="58">
        <f>+'CUADRO 7B'!T74</f>
        <v>888802.68000681989</v>
      </c>
      <c r="U24" s="58">
        <f>+'CUADRO 7B'!U74</f>
        <v>1443297.0558215901</v>
      </c>
      <c r="V24" s="58">
        <f>+'CUADRO 7B'!V74</f>
        <v>1439000.1922820001</v>
      </c>
      <c r="W24" s="58">
        <f>+'CUADRO 7B'!W74</f>
        <v>980920.14944000996</v>
      </c>
      <c r="X24" s="58">
        <f>+'CUADRO 7B'!X74</f>
        <v>2429901.6652708598</v>
      </c>
      <c r="Y24" s="58">
        <f>+'CUADRO 7B'!Y74</f>
        <v>1972605.56406118</v>
      </c>
      <c r="Z24" s="58">
        <f>+'CUADRO 7B'!Z74</f>
        <v>2527958.1844003904</v>
      </c>
      <c r="AA24" s="58">
        <f>+'CUADRO 7B'!AA74</f>
        <v>2513973.7642538399</v>
      </c>
    </row>
    <row r="25" spans="2:27" x14ac:dyDescent="0.2">
      <c r="B25" s="61" t="s">
        <v>167</v>
      </c>
      <c r="C25" s="58">
        <f>+'CUADRO 7B'!C75</f>
        <v>5128.5539159999998</v>
      </c>
      <c r="D25" s="58">
        <f>+'CUADRO 7B'!D75</f>
        <v>4997.5033190000004</v>
      </c>
      <c r="E25" s="58">
        <f>+'CUADRO 7B'!E75</f>
        <v>4612.8589339999999</v>
      </c>
      <c r="F25" s="58">
        <f>+'CUADRO 7B'!F75</f>
        <v>2122.0541910000002</v>
      </c>
      <c r="G25" s="58">
        <f>+'CUADRO 7B'!G75</f>
        <v>4135.1708779999999</v>
      </c>
      <c r="H25" s="58">
        <f>+'CUADRO 7B'!H75</f>
        <v>6719.5397830000002</v>
      </c>
      <c r="I25" s="58">
        <f>+'CUADRO 7B'!I75</f>
        <v>7520.828818</v>
      </c>
      <c r="J25" s="58">
        <f>+'CUADRO 7B'!J75</f>
        <v>6692.6962039999999</v>
      </c>
      <c r="K25" s="58">
        <f>+'CUADRO 7B'!K75</f>
        <v>7444.0291900000002</v>
      </c>
      <c r="L25" s="58">
        <f>+'CUADRO 7B'!L75</f>
        <v>8672.6580639999993</v>
      </c>
      <c r="M25" s="58">
        <f>+'CUADRO 7B'!M75</f>
        <v>15805.56601</v>
      </c>
      <c r="N25" s="58">
        <f>+'CUADRO 7B'!N75</f>
        <v>16581.145710770001</v>
      </c>
      <c r="O25" s="58">
        <f>+'CUADRO 7B'!O75</f>
        <v>23410.643866119997</v>
      </c>
      <c r="P25" s="58">
        <f>+'CUADRO 7B'!P75</f>
        <v>16372.656290569999</v>
      </c>
      <c r="Q25" s="58">
        <f>+'CUADRO 7B'!Q75</f>
        <v>19989.48406703</v>
      </c>
      <c r="R25" s="58">
        <f>+'CUADRO 7B'!R75</f>
        <v>26803.722475750001</v>
      </c>
      <c r="S25" s="58">
        <f>+'CUADRO 7B'!S75</f>
        <v>30530.364171609999</v>
      </c>
      <c r="T25" s="58">
        <f>+'CUADRO 7B'!T75</f>
        <v>29805.771108110002</v>
      </c>
      <c r="U25" s="58">
        <f>+'CUADRO 7B'!U75</f>
        <v>29384.935733999999</v>
      </c>
      <c r="V25" s="58">
        <f>+'CUADRO 7B'!V75</f>
        <v>29501.468092499999</v>
      </c>
      <c r="W25" s="58">
        <f>+'CUADRO 7B'!W75</f>
        <v>0</v>
      </c>
      <c r="X25" s="58">
        <f>+'CUADRO 7B'!X75</f>
        <v>0</v>
      </c>
      <c r="Y25" s="58">
        <f>+'CUADRO 7B'!Y75</f>
        <v>0</v>
      </c>
      <c r="Z25" s="58">
        <f>+'CUADRO 7B'!Z75</f>
        <v>0</v>
      </c>
      <c r="AA25" s="58">
        <f>+'CUADRO 7B'!AA75</f>
        <v>0</v>
      </c>
    </row>
    <row r="26" spans="2:27" x14ac:dyDescent="0.2">
      <c r="B26" s="61" t="s">
        <v>168</v>
      </c>
      <c r="C26" s="58">
        <f>+'CUADRO 7B'!C76</f>
        <v>0</v>
      </c>
      <c r="D26" s="58">
        <f>+'CUADRO 7B'!D76</f>
        <v>0</v>
      </c>
      <c r="E26" s="58">
        <f>+'CUADRO 7B'!E76</f>
        <v>0</v>
      </c>
      <c r="F26" s="58">
        <f>+'CUADRO 7B'!F76</f>
        <v>0</v>
      </c>
      <c r="G26" s="58">
        <f>+'CUADRO 7B'!G76</f>
        <v>0</v>
      </c>
      <c r="H26" s="58">
        <f>+'CUADRO 7B'!H76</f>
        <v>5522.367311</v>
      </c>
      <c r="I26" s="58">
        <f>+'CUADRO 7B'!I76</f>
        <v>0</v>
      </c>
      <c r="J26" s="58">
        <f>+'CUADRO 7B'!J76</f>
        <v>4430.203117</v>
      </c>
      <c r="K26" s="58">
        <f>+'CUADRO 7B'!K76</f>
        <v>8651.8756009999997</v>
      </c>
      <c r="L26" s="58">
        <f>+'CUADRO 7B'!L76</f>
        <v>15150.500115000001</v>
      </c>
      <c r="M26" s="58">
        <f>+'CUADRO 7B'!M76</f>
        <v>13796.885944</v>
      </c>
      <c r="N26" s="58">
        <f>+'CUADRO 7B'!N76</f>
        <v>17322.236603279998</v>
      </c>
      <c r="O26" s="58">
        <f>+'CUADRO 7B'!O76</f>
        <v>16279.12520635</v>
      </c>
      <c r="P26" s="58">
        <f>+'CUADRO 7B'!P76</f>
        <v>17360.857450700001</v>
      </c>
      <c r="Q26" s="58">
        <f>+'CUADRO 7B'!Q76</f>
        <v>22358.298248080002</v>
      </c>
      <c r="R26" s="58">
        <f>+'CUADRO 7B'!R76</f>
        <v>17545.47939778</v>
      </c>
      <c r="S26" s="58">
        <f>+'CUADRO 7B'!S76</f>
        <v>14000.8209317</v>
      </c>
      <c r="T26" s="58">
        <f>+'CUADRO 7B'!T76</f>
        <v>19926.598362470002</v>
      </c>
      <c r="U26" s="58">
        <f>+'CUADRO 7B'!U76</f>
        <v>17838.488105520002</v>
      </c>
      <c r="V26" s="58">
        <f>+'CUADRO 7B'!V76</f>
        <v>13207.34886686</v>
      </c>
      <c r="W26" s="58">
        <f>+'CUADRO 7B'!W76</f>
        <v>38347.323185160007</v>
      </c>
      <c r="X26" s="58">
        <f>+'CUADRO 7B'!X76</f>
        <v>29745.714013099998</v>
      </c>
      <c r="Y26" s="58">
        <f>+'CUADRO 7B'!Y76</f>
        <v>31154.009045049999</v>
      </c>
      <c r="Z26" s="58">
        <f>+'CUADRO 7B'!Z76</f>
        <v>36956.489240629999</v>
      </c>
      <c r="AA26" s="58">
        <f>+'CUADRO 7B'!AA76</f>
        <v>43210.447511220002</v>
      </c>
    </row>
    <row r="27" spans="2:27" x14ac:dyDescent="0.2">
      <c r="B27" s="61" t="s">
        <v>169</v>
      </c>
      <c r="C27" s="58">
        <f>+'CUADRO 7B'!C77</f>
        <v>4761.9545120000002</v>
      </c>
      <c r="D27" s="58">
        <f>+'CUADRO 7B'!D77</f>
        <v>2851.3820740000001</v>
      </c>
      <c r="E27" s="58">
        <f>+'CUADRO 7B'!E77</f>
        <v>6979.4633350000004</v>
      </c>
      <c r="F27" s="58">
        <f>+'CUADRO 7B'!F77</f>
        <v>2925.5396759999999</v>
      </c>
      <c r="G27" s="58">
        <f>+'CUADRO 7B'!G77</f>
        <v>3376.7342429999999</v>
      </c>
      <c r="H27" s="58">
        <f>+'CUADRO 7B'!H77</f>
        <v>7688.1817929999997</v>
      </c>
      <c r="I27" s="58">
        <f>+'CUADRO 7B'!I77</f>
        <v>13834.003891</v>
      </c>
      <c r="J27" s="58">
        <f>+'CUADRO 7B'!J77</f>
        <v>10320.967218</v>
      </c>
      <c r="K27" s="58">
        <f>+'CUADRO 7B'!K77</f>
        <v>9823.6193070000008</v>
      </c>
      <c r="L27" s="58">
        <f>+'CUADRO 7B'!L77</f>
        <v>10712.954033</v>
      </c>
      <c r="M27" s="58">
        <f>+'CUADRO 7B'!M77</f>
        <v>11269.456423</v>
      </c>
      <c r="N27" s="58">
        <f>+'CUADRO 7B'!N77</f>
        <v>11526.795152999999</v>
      </c>
      <c r="O27" s="58">
        <f>+'CUADRO 7B'!O77</f>
        <v>11332.36364901</v>
      </c>
      <c r="P27" s="58">
        <f>+'CUADRO 7B'!P77</f>
        <v>12405.02441365</v>
      </c>
      <c r="Q27" s="58">
        <f>+'CUADRO 7B'!Q77</f>
        <v>10889.469594</v>
      </c>
      <c r="R27" s="58">
        <f>+'CUADRO 7B'!R77</f>
        <v>13118.818515999999</v>
      </c>
      <c r="S27" s="58">
        <f>+'CUADRO 7B'!S77</f>
        <v>14002.759518999999</v>
      </c>
      <c r="T27" s="58">
        <f>+'CUADRO 7B'!T77</f>
        <v>14864.558102000001</v>
      </c>
      <c r="U27" s="58">
        <f>+'CUADRO 7B'!U77</f>
        <v>16518.95206539</v>
      </c>
      <c r="V27" s="58">
        <f>+'CUADRO 7B'!V77</f>
        <v>18307.242648840001</v>
      </c>
      <c r="W27" s="58">
        <f>+'CUADRO 7B'!W77</f>
        <v>21802.504354369998</v>
      </c>
      <c r="X27" s="58">
        <f>+'CUADRO 7B'!X77</f>
        <v>23140.89204576</v>
      </c>
      <c r="Y27" s="58">
        <f>+'CUADRO 7B'!Y77</f>
        <v>23873.653936330003</v>
      </c>
      <c r="Z27" s="58">
        <f>+'CUADRO 7B'!Z77</f>
        <v>27978.715317650003</v>
      </c>
      <c r="AA27" s="58">
        <f>+'CUADRO 7B'!AA77</f>
        <v>29892.34862628</v>
      </c>
    </row>
    <row r="28" spans="2:27" x14ac:dyDescent="0.2">
      <c r="B28" s="61" t="s">
        <v>170</v>
      </c>
      <c r="C28" s="58">
        <f>+'CUADRO 7B'!C78</f>
        <v>7995.05753</v>
      </c>
      <c r="D28" s="58">
        <f>+'CUADRO 7B'!D78</f>
        <v>8802.8738269999994</v>
      </c>
      <c r="E28" s="58">
        <f>+'CUADRO 7B'!E78</f>
        <v>8092.4725570000001</v>
      </c>
      <c r="F28" s="58">
        <f>+'CUADRO 7B'!F78</f>
        <v>8897.8529290000006</v>
      </c>
      <c r="G28" s="58">
        <f>+'CUADRO 7B'!G78</f>
        <v>9307.6487870000001</v>
      </c>
      <c r="H28" s="58">
        <f>+'CUADRO 7B'!H78</f>
        <v>11787.472503999999</v>
      </c>
      <c r="I28" s="58">
        <f>+'CUADRO 7B'!I78</f>
        <v>8364.0427689999997</v>
      </c>
      <c r="J28" s="58">
        <f>+'CUADRO 7B'!J78</f>
        <v>9924.9632309999997</v>
      </c>
      <c r="K28" s="58">
        <f>+'CUADRO 7B'!K78</f>
        <v>11150.362686</v>
      </c>
      <c r="L28" s="58">
        <f>+'CUADRO 7B'!L78</f>
        <v>19539.204539999999</v>
      </c>
      <c r="M28" s="58">
        <f>+'CUADRO 7B'!M78</f>
        <v>12607.461859999999</v>
      </c>
      <c r="N28" s="58">
        <f>+'CUADRO 7B'!N78</f>
        <v>13682.30186241</v>
      </c>
      <c r="O28" s="58">
        <f>+'CUADRO 7B'!O78</f>
        <v>17281.357513520001</v>
      </c>
      <c r="P28" s="58">
        <f>+'CUADRO 7B'!P78</f>
        <v>0</v>
      </c>
      <c r="Q28" s="58">
        <f>+'CUADRO 7B'!Q78</f>
        <v>0</v>
      </c>
      <c r="R28" s="58">
        <f>+'CUADRO 7B'!R78</f>
        <v>0</v>
      </c>
      <c r="S28" s="58">
        <f>+'CUADRO 7B'!S78</f>
        <v>0</v>
      </c>
      <c r="T28" s="58">
        <f>+'CUADRO 7B'!T78</f>
        <v>0</v>
      </c>
      <c r="U28" s="58">
        <f>+'CUADRO 7B'!U78</f>
        <v>0</v>
      </c>
      <c r="V28" s="58">
        <f>+'CUADRO 7B'!V78</f>
        <v>0</v>
      </c>
      <c r="W28" s="58">
        <f>+'CUADRO 7B'!W78</f>
        <v>0</v>
      </c>
      <c r="X28" s="58">
        <f>+'CUADRO 7B'!X78</f>
        <v>0</v>
      </c>
      <c r="Y28" s="58">
        <f>+'CUADRO 7B'!Y78</f>
        <v>0</v>
      </c>
      <c r="Z28" s="58">
        <f>+'CUADRO 7B'!Z78</f>
        <v>0</v>
      </c>
      <c r="AA28" s="58">
        <f>+'CUADRO 7B'!AA78</f>
        <v>0</v>
      </c>
    </row>
    <row r="29" spans="2:27" x14ac:dyDescent="0.2">
      <c r="B29" s="61" t="s">
        <v>171</v>
      </c>
      <c r="C29" s="58">
        <f>+'CUADRO 7B'!C79</f>
        <v>1736.789839</v>
      </c>
      <c r="D29" s="58">
        <f>+'CUADRO 7B'!D79</f>
        <v>1659.7063519999999</v>
      </c>
      <c r="E29" s="58">
        <f>+'CUADRO 7B'!E79</f>
        <v>2195.407608</v>
      </c>
      <c r="F29" s="58">
        <f>+'CUADRO 7B'!F79</f>
        <v>2936.489356</v>
      </c>
      <c r="G29" s="58">
        <f>+'CUADRO 7B'!G79</f>
        <v>3518.618637</v>
      </c>
      <c r="H29" s="58">
        <f>+'CUADRO 7B'!H79</f>
        <v>4580.9448110000003</v>
      </c>
      <c r="I29" s="58">
        <f>+'CUADRO 7B'!I79</f>
        <v>5535.6252290000002</v>
      </c>
      <c r="J29" s="58">
        <f>+'CUADRO 7B'!J79</f>
        <v>7188.9096259999997</v>
      </c>
      <c r="K29" s="58">
        <f>+'CUADRO 7B'!K79</f>
        <v>5146.502023</v>
      </c>
      <c r="L29" s="58">
        <f>+'CUADRO 7B'!L79</f>
        <v>25.407861</v>
      </c>
      <c r="M29" s="58">
        <f>+'CUADRO 7B'!M79</f>
        <v>335.08649500000001</v>
      </c>
      <c r="N29" s="58">
        <f>+'CUADRO 7B'!N79</f>
        <v>544.25883865000003</v>
      </c>
      <c r="O29" s="58">
        <f>+'CUADRO 7B'!O79</f>
        <v>591.23946569000009</v>
      </c>
      <c r="P29" s="58">
        <f>+'CUADRO 7B'!P79</f>
        <v>857.88860623000005</v>
      </c>
      <c r="Q29" s="58">
        <f>+'CUADRO 7B'!Q79</f>
        <v>763.60942295000007</v>
      </c>
      <c r="R29" s="58">
        <f>+'CUADRO 7B'!R79</f>
        <v>967.10494471000004</v>
      </c>
      <c r="S29" s="58">
        <f>+'CUADRO 7B'!S79</f>
        <v>776.03335975999994</v>
      </c>
      <c r="T29" s="58">
        <f>+'CUADRO 7B'!T79</f>
        <v>622.93694349999998</v>
      </c>
      <c r="U29" s="58">
        <f>+'CUADRO 7B'!U79</f>
        <v>300.78790091000002</v>
      </c>
      <c r="V29" s="58">
        <f>+'CUADRO 7B'!V79</f>
        <v>87.525500859999994</v>
      </c>
      <c r="W29" s="58">
        <f>+'CUADRO 7B'!W79</f>
        <v>27.142740149999998</v>
      </c>
      <c r="X29" s="58">
        <f>+'CUADRO 7B'!X79</f>
        <v>19.91914538</v>
      </c>
      <c r="Y29" s="58">
        <f>+'CUADRO 7B'!Y79</f>
        <v>48.4247394</v>
      </c>
      <c r="Z29" s="58">
        <f>+'CUADRO 7B'!Z79</f>
        <v>537.5873684500001</v>
      </c>
      <c r="AA29" s="58">
        <f>+'CUADRO 7B'!AA79</f>
        <v>593.44742966999991</v>
      </c>
    </row>
    <row r="30" spans="2:27" x14ac:dyDescent="0.2">
      <c r="B30" s="61" t="s">
        <v>172</v>
      </c>
      <c r="C30" s="58">
        <f>+'CUADRO 7B'!C80</f>
        <v>0</v>
      </c>
      <c r="D30" s="58">
        <f>+'CUADRO 7B'!D80</f>
        <v>0</v>
      </c>
      <c r="E30" s="58">
        <f>+'CUADRO 7B'!E80</f>
        <v>0</v>
      </c>
      <c r="F30" s="58">
        <f>+'CUADRO 7B'!F80</f>
        <v>0</v>
      </c>
      <c r="G30" s="58">
        <f>+'CUADRO 7B'!G80</f>
        <v>0</v>
      </c>
      <c r="H30" s="58">
        <f>+'CUADRO 7B'!H80</f>
        <v>0</v>
      </c>
      <c r="I30" s="58">
        <f>+'CUADRO 7B'!I80</f>
        <v>0</v>
      </c>
      <c r="J30" s="58">
        <f>+'CUADRO 7B'!J80</f>
        <v>0</v>
      </c>
      <c r="K30" s="58">
        <f>+'CUADRO 7B'!K80</f>
        <v>0</v>
      </c>
      <c r="L30" s="58">
        <f>+'CUADRO 7B'!L80</f>
        <v>0</v>
      </c>
      <c r="M30" s="58">
        <f>+'CUADRO 7B'!M80</f>
        <v>0</v>
      </c>
      <c r="N30" s="58">
        <f>+'CUADRO 7B'!N80</f>
        <v>0</v>
      </c>
      <c r="O30" s="58">
        <f>+'CUADRO 7B'!O80</f>
        <v>0</v>
      </c>
      <c r="P30" s="58">
        <f>+'CUADRO 7B'!P80</f>
        <v>0</v>
      </c>
      <c r="Q30" s="58">
        <f>+'CUADRO 7B'!Q80</f>
        <v>0</v>
      </c>
      <c r="R30" s="58">
        <f>+'CUADRO 7B'!R80</f>
        <v>0</v>
      </c>
      <c r="S30" s="58">
        <f>+'CUADRO 7B'!S80</f>
        <v>0</v>
      </c>
      <c r="T30" s="58">
        <f>+'CUADRO 7B'!T80</f>
        <v>0</v>
      </c>
      <c r="U30" s="58">
        <f>+'CUADRO 7B'!U80</f>
        <v>0</v>
      </c>
      <c r="V30" s="58">
        <f>+'CUADRO 7B'!V80</f>
        <v>0</v>
      </c>
      <c r="W30" s="58">
        <f>+'CUADRO 7B'!W80</f>
        <v>0</v>
      </c>
      <c r="X30" s="58">
        <f>+'CUADRO 7B'!X80</f>
        <v>0</v>
      </c>
      <c r="Y30" s="58">
        <f>+'CUADRO 7B'!Y80</f>
        <v>0</v>
      </c>
      <c r="Z30" s="58">
        <f>+'CUADRO 7B'!Z80</f>
        <v>0</v>
      </c>
      <c r="AA30" s="58">
        <f>+'CUADRO 7B'!AA80</f>
        <v>0</v>
      </c>
    </row>
    <row r="31" spans="2:27" x14ac:dyDescent="0.2">
      <c r="B31" s="61" t="s">
        <v>173</v>
      </c>
      <c r="C31" s="58">
        <f>+'CUADRO 7B'!C81</f>
        <v>136798.206668</v>
      </c>
      <c r="D31" s="58">
        <f>+'CUADRO 7B'!D81</f>
        <v>170028.30101</v>
      </c>
      <c r="E31" s="58">
        <f>+'CUADRO 7B'!E81</f>
        <v>171911.70061999999</v>
      </c>
      <c r="F31" s="58">
        <f>+'CUADRO 7B'!F81</f>
        <v>197160.89318899999</v>
      </c>
      <c r="G31" s="58">
        <f>+'CUADRO 7B'!G81</f>
        <v>214608.376273</v>
      </c>
      <c r="H31" s="58">
        <f>+'CUADRO 7B'!H81</f>
        <v>255954.249163</v>
      </c>
      <c r="I31" s="58">
        <f>+'CUADRO 7B'!I81</f>
        <v>289060.05967500003</v>
      </c>
      <c r="J31" s="58">
        <f>+'CUADRO 7B'!J81</f>
        <v>330978.72044900001</v>
      </c>
      <c r="K31" s="58">
        <f>+'CUADRO 7B'!K81</f>
        <v>382726.61620500003</v>
      </c>
      <c r="L31" s="58">
        <f>+'CUADRO 7B'!L81</f>
        <v>436399.66786300001</v>
      </c>
      <c r="M31" s="58">
        <f>+'CUADRO 7B'!M81</f>
        <v>467705.165736</v>
      </c>
      <c r="N31" s="58">
        <f>+'CUADRO 7B'!N81</f>
        <v>477429.24522552005</v>
      </c>
      <c r="O31" s="58">
        <f>+'CUADRO 7B'!O81</f>
        <v>522981.36902878003</v>
      </c>
      <c r="P31" s="58">
        <f>+'CUADRO 7B'!P81</f>
        <v>557754.76197935001</v>
      </c>
      <c r="Q31" s="58">
        <f>+'CUADRO 7B'!Q81</f>
        <v>593092.27501122002</v>
      </c>
      <c r="R31" s="58">
        <f>+'CUADRO 7B'!R81</f>
        <v>642334.68223812</v>
      </c>
      <c r="S31" s="58">
        <f>+'CUADRO 7B'!S81</f>
        <v>718135.41968394991</v>
      </c>
      <c r="T31" s="58">
        <f>+'CUADRO 7B'!T81</f>
        <v>779497.57753764</v>
      </c>
      <c r="U31" s="58">
        <f>+'CUADRO 7B'!U81</f>
        <v>884034.15635328006</v>
      </c>
      <c r="V31" s="58">
        <f>+'CUADRO 7B'!V81</f>
        <v>908299.12399723998</v>
      </c>
      <c r="W31" s="58">
        <f>+'CUADRO 7B'!W81</f>
        <v>992807.91457456001</v>
      </c>
      <c r="X31" s="58">
        <f>+'CUADRO 7B'!X81</f>
        <v>1027866.89101626</v>
      </c>
      <c r="Y31" s="58">
        <f>+'CUADRO 7B'!Y81</f>
        <v>1149871.6207988998</v>
      </c>
      <c r="Z31" s="58">
        <f>+'CUADRO 7B'!Z81</f>
        <v>1326519.7774488102</v>
      </c>
      <c r="AA31" s="58">
        <f>+'CUADRO 7B'!AA81</f>
        <v>1550506.67276992</v>
      </c>
    </row>
    <row r="32" spans="2:27" x14ac:dyDescent="0.2">
      <c r="B32" s="61" t="s">
        <v>174</v>
      </c>
      <c r="C32" s="58">
        <f>+'CUADRO 7B'!C82</f>
        <v>131691.38501100001</v>
      </c>
      <c r="D32" s="58">
        <f>+'CUADRO 7B'!D82</f>
        <v>173623.33500799999</v>
      </c>
      <c r="E32" s="58">
        <f>+'CUADRO 7B'!E82</f>
        <v>160163.16347999999</v>
      </c>
      <c r="F32" s="58">
        <f>+'CUADRO 7B'!F82</f>
        <v>181967.33826600001</v>
      </c>
      <c r="G32" s="58">
        <f>+'CUADRO 7B'!G82</f>
        <v>227087.55893100001</v>
      </c>
      <c r="H32" s="58">
        <f>+'CUADRO 7B'!H82</f>
        <v>259398.53426300001</v>
      </c>
      <c r="I32" s="58">
        <f>+'CUADRO 7B'!I82</f>
        <v>274841.708553</v>
      </c>
      <c r="J32" s="58">
        <f>+'CUADRO 7B'!J82</f>
        <v>340106.02769199997</v>
      </c>
      <c r="K32" s="58">
        <f>+'CUADRO 7B'!K82</f>
        <v>387054.59960000002</v>
      </c>
      <c r="L32" s="58">
        <f>+'CUADRO 7B'!L82</f>
        <v>420326.31798499997</v>
      </c>
      <c r="M32" s="58">
        <f>+'CUADRO 7B'!M82</f>
        <v>447775.96334700001</v>
      </c>
      <c r="N32" s="58">
        <f>+'CUADRO 7B'!N82</f>
        <v>477088.67444971</v>
      </c>
      <c r="O32" s="58">
        <f>+'CUADRO 7B'!O82</f>
        <v>581911.48268676002</v>
      </c>
      <c r="P32" s="58">
        <f>+'CUADRO 7B'!P82</f>
        <v>604167.39304628002</v>
      </c>
      <c r="Q32" s="58">
        <f>+'CUADRO 7B'!Q82</f>
        <v>645712.83592660003</v>
      </c>
      <c r="R32" s="58">
        <f>+'CUADRO 7B'!R82</f>
        <v>660409.72591031995</v>
      </c>
      <c r="S32" s="58">
        <f>+'CUADRO 7B'!S82</f>
        <v>738829.7245563101</v>
      </c>
      <c r="T32" s="58">
        <f>+'CUADRO 7B'!T82</f>
        <v>849268.84519293008</v>
      </c>
      <c r="U32" s="58">
        <f>+'CUADRO 7B'!U82</f>
        <v>878773.88033488998</v>
      </c>
      <c r="V32" s="58">
        <f>+'CUADRO 7B'!V82</f>
        <v>957701.79246005008</v>
      </c>
      <c r="W32" s="58">
        <f>+'CUADRO 7B'!W82</f>
        <v>1016026.96655107</v>
      </c>
      <c r="X32" s="58">
        <f>+'CUADRO 7B'!X82</f>
        <v>1060937.4484563801</v>
      </c>
      <c r="Y32" s="58">
        <f>+'CUADRO 7B'!Y82</f>
        <v>1167149.7509860701</v>
      </c>
      <c r="Z32" s="58">
        <f>+'CUADRO 7B'!Z82</f>
        <v>1354327.04033279</v>
      </c>
      <c r="AA32" s="58">
        <f>+'CUADRO 7B'!AA82</f>
        <v>1542418.1513258999</v>
      </c>
    </row>
    <row r="33" spans="2:27" x14ac:dyDescent="0.2">
      <c r="B33" s="61" t="s">
        <v>175</v>
      </c>
      <c r="C33" s="58">
        <f>+'CUADRO 7B'!C83</f>
        <v>0</v>
      </c>
      <c r="D33" s="58">
        <f>+'CUADRO 7B'!D83</f>
        <v>13896.434401</v>
      </c>
      <c r="E33" s="58">
        <f>+'CUADRO 7B'!E83</f>
        <v>15595.999599000001</v>
      </c>
      <c r="F33" s="58">
        <f>+'CUADRO 7B'!F83</f>
        <v>17072.032898000001</v>
      </c>
      <c r="G33" s="58">
        <f>+'CUADRO 7B'!G83</f>
        <v>25215.871138999999</v>
      </c>
      <c r="H33" s="58">
        <f>+'CUADRO 7B'!H83</f>
        <v>26063.864300000001</v>
      </c>
      <c r="I33" s="58">
        <f>+'CUADRO 7B'!I83</f>
        <v>29728.969676000001</v>
      </c>
      <c r="J33" s="58">
        <f>+'CUADRO 7B'!J83</f>
        <v>34473.019237</v>
      </c>
      <c r="K33" s="58">
        <f>+'CUADRO 7B'!K83</f>
        <v>38981.600725999997</v>
      </c>
      <c r="L33" s="58">
        <f>+'CUADRO 7B'!L83</f>
        <v>26675.043206999999</v>
      </c>
      <c r="M33" s="58">
        <f>+'CUADRO 7B'!M83</f>
        <v>37709.328533</v>
      </c>
      <c r="N33" s="58">
        <f>+'CUADRO 7B'!N83</f>
        <v>27654.630378150003</v>
      </c>
      <c r="O33" s="58">
        <f>+'CUADRO 7B'!O83</f>
        <v>42529.94379736</v>
      </c>
      <c r="P33" s="58">
        <f>+'CUADRO 7B'!P83</f>
        <v>41943.780899429999</v>
      </c>
      <c r="Q33" s="58">
        <f>+'CUADRO 7B'!Q83</f>
        <v>34549.800537080002</v>
      </c>
      <c r="R33" s="58">
        <f>+'CUADRO 7B'!R83</f>
        <v>56692.250577010003</v>
      </c>
      <c r="S33" s="58">
        <f>+'CUADRO 7B'!S83</f>
        <v>56595.522580249999</v>
      </c>
      <c r="T33" s="58">
        <f>+'CUADRO 7B'!T83</f>
        <v>59122.521773289998</v>
      </c>
      <c r="U33" s="58">
        <f>+'CUADRO 7B'!U83</f>
        <v>49652.338305960002</v>
      </c>
      <c r="V33" s="58">
        <f>+'CUADRO 7B'!V83</f>
        <v>63535.999985050003</v>
      </c>
      <c r="W33" s="58">
        <f>+'CUADRO 7B'!W83</f>
        <v>64784.660889629995</v>
      </c>
      <c r="X33" s="58">
        <f>+'CUADRO 7B'!X83</f>
        <v>72734.006909910007</v>
      </c>
      <c r="Y33" s="58">
        <f>+'CUADRO 7B'!Y83</f>
        <v>92561.144127000007</v>
      </c>
      <c r="Z33" s="58">
        <f>+'CUADRO 7B'!Z83</f>
        <v>98010.412827640001</v>
      </c>
      <c r="AA33" s="58">
        <f>+'CUADRO 7B'!AA83</f>
        <v>112657.1996528</v>
      </c>
    </row>
    <row r="34" spans="2:27" x14ac:dyDescent="0.2">
      <c r="B34" s="61" t="s">
        <v>176</v>
      </c>
      <c r="C34" s="58">
        <f>+'CUADRO 7B'!C84</f>
        <v>0</v>
      </c>
      <c r="D34" s="58">
        <f>+'CUADRO 7B'!D84</f>
        <v>0</v>
      </c>
      <c r="E34" s="58">
        <f>+'CUADRO 7B'!E84</f>
        <v>0</v>
      </c>
      <c r="F34" s="58">
        <f>+'CUADRO 7B'!F84</f>
        <v>0</v>
      </c>
      <c r="G34" s="58">
        <f>+'CUADRO 7B'!G84</f>
        <v>0</v>
      </c>
      <c r="H34" s="58">
        <f>+'CUADRO 7B'!H84</f>
        <v>0</v>
      </c>
      <c r="I34" s="58">
        <f>+'CUADRO 7B'!I84</f>
        <v>0</v>
      </c>
      <c r="J34" s="58">
        <f>+'CUADRO 7B'!J84</f>
        <v>18217.701270000001</v>
      </c>
      <c r="K34" s="58">
        <f>+'CUADRO 7B'!K84</f>
        <v>19195.423733</v>
      </c>
      <c r="L34" s="58">
        <f>+'CUADRO 7B'!L84</f>
        <v>0</v>
      </c>
      <c r="M34" s="58">
        <f>+'CUADRO 7B'!M84</f>
        <v>20086.210053999999</v>
      </c>
      <c r="N34" s="58">
        <f>+'CUADRO 7B'!N84</f>
        <v>19795.606565890001</v>
      </c>
      <c r="O34" s="58">
        <f>+'CUADRO 7B'!O84</f>
        <v>0</v>
      </c>
      <c r="P34" s="58">
        <f>+'CUADRO 7B'!P84</f>
        <v>0</v>
      </c>
      <c r="Q34" s="58">
        <f>+'CUADRO 7B'!Q84</f>
        <v>0</v>
      </c>
      <c r="R34" s="58">
        <f>+'CUADRO 7B'!R84</f>
        <v>17773.58480782</v>
      </c>
      <c r="S34" s="58">
        <f>+'CUADRO 7B'!S84</f>
        <v>18905.715907669997</v>
      </c>
      <c r="T34" s="58">
        <f>+'CUADRO 7B'!T84</f>
        <v>25267.520446529998</v>
      </c>
      <c r="U34" s="58">
        <f>+'CUADRO 7B'!U84</f>
        <v>25539.42662849</v>
      </c>
      <c r="V34" s="58">
        <f>+'CUADRO 7B'!V84</f>
        <v>25627.700616310001</v>
      </c>
      <c r="W34" s="58">
        <f>+'CUADRO 7B'!W84</f>
        <v>27269.35488934</v>
      </c>
      <c r="X34" s="58">
        <f>+'CUADRO 7B'!X84</f>
        <v>26201.743897490003</v>
      </c>
      <c r="Y34" s="58">
        <f>+'CUADRO 7B'!Y84</f>
        <v>27082.32064116</v>
      </c>
      <c r="Z34" s="58">
        <f>+'CUADRO 7B'!Z84</f>
        <v>4235.1937590400003</v>
      </c>
      <c r="AA34" s="58">
        <f>+'CUADRO 7B'!AA84</f>
        <v>31326.38969072</v>
      </c>
    </row>
    <row r="35" spans="2:27" x14ac:dyDescent="0.2">
      <c r="B35" s="61" t="s">
        <v>177</v>
      </c>
      <c r="C35" s="58">
        <f>+'CUADRO 7B'!C85</f>
        <v>6987.6809709999998</v>
      </c>
      <c r="D35" s="58">
        <f>+'CUADRO 7B'!D85</f>
        <v>25460.367198</v>
      </c>
      <c r="E35" s="58">
        <f>+'CUADRO 7B'!E85</f>
        <v>75725.664684000003</v>
      </c>
      <c r="F35" s="58">
        <f>+'CUADRO 7B'!F85</f>
        <v>90413.242771999998</v>
      </c>
      <c r="G35" s="58">
        <f>+'CUADRO 7B'!G85</f>
        <v>114985.025893</v>
      </c>
      <c r="H35" s="58">
        <f>+'CUADRO 7B'!H85</f>
        <v>122286.181685</v>
      </c>
      <c r="I35" s="58">
        <f>+'CUADRO 7B'!I85</f>
        <v>166607.57080099999</v>
      </c>
      <c r="J35" s="58">
        <f>+'CUADRO 7B'!J85</f>
        <v>203657.05117200001</v>
      </c>
      <c r="K35" s="58">
        <f>+'CUADRO 7B'!K85</f>
        <v>567753.38311199995</v>
      </c>
      <c r="L35" s="58">
        <f>+'CUADRO 7B'!L85</f>
        <v>73552.779618</v>
      </c>
      <c r="M35" s="58">
        <f>+'CUADRO 7B'!M85</f>
        <v>149325.80197100001</v>
      </c>
      <c r="N35" s="58">
        <f>+'CUADRO 7B'!N85</f>
        <v>164859.56779897001</v>
      </c>
      <c r="O35" s="58">
        <f>+'CUADRO 7B'!O85</f>
        <v>156776.27275251001</v>
      </c>
      <c r="P35" s="58">
        <f>+'CUADRO 7B'!P85</f>
        <v>105100.33569750001</v>
      </c>
      <c r="Q35" s="58">
        <f>+'CUADRO 7B'!Q85</f>
        <v>69379.630348129998</v>
      </c>
      <c r="R35" s="58">
        <f>+'CUADRO 7B'!R85</f>
        <v>24009.754459159998</v>
      </c>
      <c r="S35" s="58">
        <f>+'CUADRO 7B'!S85</f>
        <v>28967.214069180001</v>
      </c>
      <c r="T35" s="58">
        <f>+'CUADRO 7B'!T85</f>
        <v>146648.60005726002</v>
      </c>
      <c r="U35" s="58">
        <f>+'CUADRO 7B'!U85</f>
        <v>16207.988619379999</v>
      </c>
      <c r="V35" s="58">
        <f>+'CUADRO 7B'!V85</f>
        <v>14892.63521602</v>
      </c>
      <c r="W35" s="58">
        <f>+'CUADRO 7B'!W85</f>
        <v>9388.113586989999</v>
      </c>
      <c r="X35" s="58">
        <f>+'CUADRO 7B'!X85</f>
        <v>6549.7815529300005</v>
      </c>
      <c r="Y35" s="58">
        <f>+'CUADRO 7B'!Y85</f>
        <v>27009.364426150001</v>
      </c>
      <c r="Z35" s="58">
        <f>+'CUADRO 7B'!Z85</f>
        <v>26129.037823189999</v>
      </c>
      <c r="AA35" s="58">
        <f>+'CUADRO 7B'!AA85</f>
        <v>16358.572748139999</v>
      </c>
    </row>
    <row r="36" spans="2:27" x14ac:dyDescent="0.2">
      <c r="B36" s="61" t="s">
        <v>178</v>
      </c>
      <c r="C36" s="58">
        <f>+'CUADRO 7B'!C86</f>
        <v>23726.302813999999</v>
      </c>
      <c r="D36" s="58">
        <f>+'CUADRO 7B'!D86</f>
        <v>28326.179229000001</v>
      </c>
      <c r="E36" s="58">
        <f>+'CUADRO 7B'!E86</f>
        <v>26480.004290000001</v>
      </c>
      <c r="F36" s="58">
        <f>+'CUADRO 7B'!F86</f>
        <v>27988.361313000001</v>
      </c>
      <c r="G36" s="58">
        <f>+'CUADRO 7B'!G86</f>
        <v>38522.938762999998</v>
      </c>
      <c r="H36" s="58">
        <f>+'CUADRO 7B'!H86</f>
        <v>35577.188314999999</v>
      </c>
      <c r="I36" s="58">
        <f>+'CUADRO 7B'!I86</f>
        <v>52993.002661999999</v>
      </c>
      <c r="J36" s="58">
        <f>+'CUADRO 7B'!J86</f>
        <v>95700.310543</v>
      </c>
      <c r="K36" s="58">
        <f>+'CUADRO 7B'!K86</f>
        <v>105822.263013</v>
      </c>
      <c r="L36" s="58">
        <f>+'CUADRO 7B'!L86</f>
        <v>126069.719023</v>
      </c>
      <c r="M36" s="58">
        <f>+'CUADRO 7B'!M86</f>
        <v>149111.198963</v>
      </c>
      <c r="N36" s="58">
        <f>+'CUADRO 7B'!N86</f>
        <v>60989.821740719999</v>
      </c>
      <c r="O36" s="58">
        <f>+'CUADRO 7B'!O86</f>
        <v>230032.84133999</v>
      </c>
      <c r="P36" s="58">
        <f>+'CUADRO 7B'!P86</f>
        <v>230717.15704476999</v>
      </c>
      <c r="Q36" s="58">
        <f>+'CUADRO 7B'!Q86</f>
        <v>262751.06773427001</v>
      </c>
      <c r="R36" s="58">
        <f>+'CUADRO 7B'!R86</f>
        <v>275493.14290998998</v>
      </c>
      <c r="S36" s="58">
        <f>+'CUADRO 7B'!S86</f>
        <v>267032.62712010997</v>
      </c>
      <c r="T36" s="58">
        <f>+'CUADRO 7B'!T86</f>
        <v>295201.16978955001</v>
      </c>
      <c r="U36" s="58">
        <f>+'CUADRO 7B'!U86</f>
        <v>259867.34267041</v>
      </c>
      <c r="V36" s="58">
        <f>+'CUADRO 7B'!V86</f>
        <v>256674.69289757998</v>
      </c>
      <c r="W36" s="58">
        <f>+'CUADRO 7B'!W86</f>
        <v>223757.17270338</v>
      </c>
      <c r="X36" s="58">
        <f>+'CUADRO 7B'!X86</f>
        <v>356245.17273946997</v>
      </c>
      <c r="Y36" s="58">
        <f>+'CUADRO 7B'!Y86</f>
        <v>550992.29133020993</v>
      </c>
      <c r="Z36" s="58">
        <f>+'CUADRO 7B'!Z86</f>
        <v>1374117.2239586201</v>
      </c>
      <c r="AA36" s="58">
        <f>+'CUADRO 7B'!AA86</f>
        <v>719783.06086456997</v>
      </c>
    </row>
    <row r="37" spans="2:27" x14ac:dyDescent="0.2">
      <c r="B37" s="61" t="s">
        <v>179</v>
      </c>
      <c r="C37" s="58">
        <f>+'CUADRO 7B'!C87</f>
        <v>0</v>
      </c>
      <c r="D37" s="58">
        <f>+'CUADRO 7B'!D87</f>
        <v>0</v>
      </c>
      <c r="E37" s="58">
        <f>+'CUADRO 7B'!E87</f>
        <v>0</v>
      </c>
      <c r="F37" s="58">
        <f>+'CUADRO 7B'!F87</f>
        <v>0</v>
      </c>
      <c r="G37" s="58">
        <f>+'CUADRO 7B'!G87</f>
        <v>0</v>
      </c>
      <c r="H37" s="58">
        <f>+'CUADRO 7B'!H87</f>
        <v>13328.79774</v>
      </c>
      <c r="I37" s="58">
        <f>+'CUADRO 7B'!I87</f>
        <v>11866.355736</v>
      </c>
      <c r="J37" s="58">
        <f>+'CUADRO 7B'!J87</f>
        <v>14487.013070000001</v>
      </c>
      <c r="K37" s="58">
        <f>+'CUADRO 7B'!K87</f>
        <v>13079.601737999999</v>
      </c>
      <c r="L37" s="58">
        <f>+'CUADRO 7B'!L87</f>
        <v>13616.349931000001</v>
      </c>
      <c r="M37" s="58">
        <f>+'CUADRO 7B'!M87</f>
        <v>14262.250982</v>
      </c>
      <c r="N37" s="58">
        <f>+'CUADRO 7B'!N87</f>
        <v>15801.616629149999</v>
      </c>
      <c r="O37" s="58">
        <f>+'CUADRO 7B'!O87</f>
        <v>15448.03499889</v>
      </c>
      <c r="P37" s="58">
        <f>+'CUADRO 7B'!P87</f>
        <v>15349.448745829999</v>
      </c>
      <c r="Q37" s="58">
        <f>+'CUADRO 7B'!Q87</f>
        <v>16059.402426090001</v>
      </c>
      <c r="R37" s="58">
        <f>+'CUADRO 7B'!R87</f>
        <v>17996.252761259999</v>
      </c>
      <c r="S37" s="58">
        <f>+'CUADRO 7B'!S87</f>
        <v>21690.381358799998</v>
      </c>
      <c r="T37" s="58">
        <f>+'CUADRO 7B'!T87</f>
        <v>22939.907793499999</v>
      </c>
      <c r="U37" s="58">
        <f>+'CUADRO 7B'!U87</f>
        <v>21937.903500790002</v>
      </c>
      <c r="V37" s="58">
        <f>+'CUADRO 7B'!V87</f>
        <v>21848.033924900003</v>
      </c>
      <c r="W37" s="58">
        <f>+'CUADRO 7B'!W87</f>
        <v>19785.663406650001</v>
      </c>
      <c r="X37" s="58">
        <f>+'CUADRO 7B'!X87</f>
        <v>26497.8717626</v>
      </c>
      <c r="Y37" s="58">
        <f>+'CUADRO 7B'!Y87</f>
        <v>30150.737772200002</v>
      </c>
      <c r="Z37" s="58">
        <f>+'CUADRO 7B'!Z87</f>
        <v>32217.29537235</v>
      </c>
      <c r="AA37" s="58">
        <f>+'CUADRO 7B'!AA87</f>
        <v>32528.57253673</v>
      </c>
    </row>
    <row r="38" spans="2:27" x14ac:dyDescent="0.2">
      <c r="B38" s="61" t="s">
        <v>180</v>
      </c>
      <c r="C38" s="58">
        <f>+'CUADRO 7B'!C88</f>
        <v>0</v>
      </c>
      <c r="D38" s="58">
        <f>+'CUADRO 7B'!D88</f>
        <v>0</v>
      </c>
      <c r="E38" s="58">
        <f>+'CUADRO 7B'!E88</f>
        <v>0</v>
      </c>
      <c r="F38" s="58">
        <f>+'CUADRO 7B'!F88</f>
        <v>0</v>
      </c>
      <c r="G38" s="58">
        <f>+'CUADRO 7B'!G88</f>
        <v>0</v>
      </c>
      <c r="H38" s="58">
        <f>+'CUADRO 7B'!H88</f>
        <v>0</v>
      </c>
      <c r="I38" s="58">
        <f>+'CUADRO 7B'!I88</f>
        <v>0</v>
      </c>
      <c r="J38" s="58">
        <f>+'CUADRO 7B'!J88</f>
        <v>10301.259937000001</v>
      </c>
      <c r="K38" s="58">
        <f>+'CUADRO 7B'!K88</f>
        <v>12362.226708</v>
      </c>
      <c r="L38" s="58">
        <f>+'CUADRO 7B'!L88</f>
        <v>9222.8835870000003</v>
      </c>
      <c r="M38" s="58">
        <f>+'CUADRO 7B'!M88</f>
        <v>12843.223564</v>
      </c>
      <c r="N38" s="58">
        <f>+'CUADRO 7B'!N88</f>
        <v>11616.535387170001</v>
      </c>
      <c r="O38" s="58">
        <f>+'CUADRO 7B'!O88</f>
        <v>0</v>
      </c>
      <c r="P38" s="58">
        <f>+'CUADRO 7B'!P88</f>
        <v>7268.8897784300007</v>
      </c>
      <c r="Q38" s="58">
        <f>+'CUADRO 7B'!Q88</f>
        <v>5299.5789235399998</v>
      </c>
      <c r="R38" s="58">
        <f>+'CUADRO 7B'!R88</f>
        <v>39443.905167769997</v>
      </c>
      <c r="S38" s="58">
        <f>+'CUADRO 7B'!S88</f>
        <v>37280.695416989998</v>
      </c>
      <c r="T38" s="58">
        <f>+'CUADRO 7B'!T88</f>
        <v>17730.889205919997</v>
      </c>
      <c r="U38" s="58">
        <f>+'CUADRO 7B'!U88</f>
        <v>42417.567175519995</v>
      </c>
      <c r="V38" s="58">
        <f>+'CUADRO 7B'!V88</f>
        <v>42633.654595089996</v>
      </c>
      <c r="W38" s="58">
        <f>+'CUADRO 7B'!W88</f>
        <v>41488.371619629994</v>
      </c>
      <c r="X38" s="58">
        <f>+'CUADRO 7B'!X88</f>
        <v>42718.839503609997</v>
      </c>
      <c r="Y38" s="58">
        <f>+'CUADRO 7B'!Y88</f>
        <v>43939.278288239999</v>
      </c>
      <c r="Z38" s="58">
        <f>+'CUADRO 7B'!Z88</f>
        <v>6265.29702533</v>
      </c>
      <c r="AA38" s="58">
        <f>+'CUADRO 7B'!AA88</f>
        <v>4156.3233877000002</v>
      </c>
    </row>
    <row r="39" spans="2:27" x14ac:dyDescent="0.2">
      <c r="B39" s="61" t="s">
        <v>181</v>
      </c>
      <c r="C39" s="58">
        <f>+'CUADRO 7B'!C89</f>
        <v>0</v>
      </c>
      <c r="D39" s="58">
        <f>+'CUADRO 7B'!D89</f>
        <v>13428.016557000001</v>
      </c>
      <c r="E39" s="58">
        <f>+'CUADRO 7B'!E89</f>
        <v>13838.857966</v>
      </c>
      <c r="F39" s="58">
        <f>+'CUADRO 7B'!F89</f>
        <v>20948.247292</v>
      </c>
      <c r="G39" s="58">
        <f>+'CUADRO 7B'!G89</f>
        <v>23061.014309999999</v>
      </c>
      <c r="H39" s="58">
        <f>+'CUADRO 7B'!H89</f>
        <v>12624.180315</v>
      </c>
      <c r="I39" s="58">
        <f>+'CUADRO 7B'!I89</f>
        <v>12024.758674000001</v>
      </c>
      <c r="J39" s="58">
        <f>+'CUADRO 7B'!J89</f>
        <v>13907.063888000001</v>
      </c>
      <c r="K39" s="58">
        <f>+'CUADRO 7B'!K89</f>
        <v>13189.089667</v>
      </c>
      <c r="L39" s="58">
        <f>+'CUADRO 7B'!L89</f>
        <v>14313.052626000001</v>
      </c>
      <c r="M39" s="58">
        <f>+'CUADRO 7B'!M89</f>
        <v>17250.357917000001</v>
      </c>
      <c r="N39" s="58">
        <f>+'CUADRO 7B'!N89</f>
        <v>16948.894773</v>
      </c>
      <c r="O39" s="58">
        <f>+'CUADRO 7B'!O89</f>
        <v>14697.061583000001</v>
      </c>
      <c r="P39" s="58">
        <f>+'CUADRO 7B'!P89</f>
        <v>14204.736064999999</v>
      </c>
      <c r="Q39" s="58">
        <f>+'CUADRO 7B'!Q89</f>
        <v>14864.049429000001</v>
      </c>
      <c r="R39" s="58">
        <f>+'CUADRO 7B'!R89</f>
        <v>15387.586486040002</v>
      </c>
      <c r="S39" s="58">
        <f>+'CUADRO 7B'!S89</f>
        <v>21747.610398000001</v>
      </c>
      <c r="T39" s="58">
        <f>+'CUADRO 7B'!T89</f>
        <v>19455.557951700001</v>
      </c>
      <c r="U39" s="58">
        <f>+'CUADRO 7B'!U89</f>
        <v>17268.37993689</v>
      </c>
      <c r="V39" s="58">
        <f>+'CUADRO 7B'!V89</f>
        <v>16766.147893860001</v>
      </c>
      <c r="W39" s="58">
        <f>+'CUADRO 7B'!W89</f>
        <v>15524.757705</v>
      </c>
      <c r="X39" s="58">
        <f>+'CUADRO 7B'!X89</f>
        <v>18038.82769993</v>
      </c>
      <c r="Y39" s="58">
        <f>+'CUADRO 7B'!Y89</f>
        <v>19515.43386461</v>
      </c>
      <c r="Z39" s="58">
        <f>+'CUADRO 7B'!Z89</f>
        <v>21828.81504524</v>
      </c>
      <c r="AA39" s="58">
        <f>+'CUADRO 7B'!AA89</f>
        <v>26989.739494639998</v>
      </c>
    </row>
    <row r="40" spans="2:27" x14ac:dyDescent="0.2">
      <c r="B40" s="61" t="s">
        <v>182</v>
      </c>
      <c r="C40" s="58">
        <f>+'CUADRO 7B'!C90</f>
        <v>0</v>
      </c>
      <c r="D40" s="58">
        <f>+'CUADRO 7B'!D90</f>
        <v>0</v>
      </c>
      <c r="E40" s="58">
        <f>+'CUADRO 7B'!E90</f>
        <v>0</v>
      </c>
      <c r="F40" s="58">
        <f>+'CUADRO 7B'!F90</f>
        <v>0</v>
      </c>
      <c r="G40" s="58">
        <f>+'CUADRO 7B'!G90</f>
        <v>0</v>
      </c>
      <c r="H40" s="58">
        <f>+'CUADRO 7B'!H90</f>
        <v>122830.374627</v>
      </c>
      <c r="I40" s="58">
        <f>+'CUADRO 7B'!I90</f>
        <v>156624.19500000001</v>
      </c>
      <c r="J40" s="58">
        <f>+'CUADRO 7B'!J90</f>
        <v>173722.30300000001</v>
      </c>
      <c r="K40" s="58">
        <f>+'CUADRO 7B'!K90</f>
        <v>223465.01699999999</v>
      </c>
      <c r="L40" s="58">
        <f>+'CUADRO 7B'!L90</f>
        <v>236035.666</v>
      </c>
      <c r="M40" s="58">
        <f>+'CUADRO 7B'!M90</f>
        <v>273431.93699999998</v>
      </c>
      <c r="N40" s="58">
        <f>+'CUADRO 7B'!N90</f>
        <v>275794.01484928001</v>
      </c>
      <c r="O40" s="58">
        <f>+'CUADRO 7B'!O90</f>
        <v>229443.09019399999</v>
      </c>
      <c r="P40" s="58">
        <f>+'CUADRO 7B'!P90</f>
        <v>339214.47338303004</v>
      </c>
      <c r="Q40" s="58">
        <f>+'CUADRO 7B'!Q90</f>
        <v>289548.35297499999</v>
      </c>
      <c r="R40" s="58">
        <f>+'CUADRO 7B'!R90</f>
        <v>298520.312913</v>
      </c>
      <c r="S40" s="58">
        <f>+'CUADRO 7B'!S90</f>
        <v>298077.78577399999</v>
      </c>
      <c r="T40" s="58">
        <f>+'CUADRO 7B'!T90</f>
        <v>273183.11499999999</v>
      </c>
      <c r="U40" s="58">
        <f>+'CUADRO 7B'!U90</f>
        <v>289926.68099999998</v>
      </c>
      <c r="V40" s="58">
        <f>+'CUADRO 7B'!V90</f>
        <v>299675.34499999997</v>
      </c>
      <c r="W40" s="58">
        <f>+'CUADRO 7B'!W90</f>
        <v>124261.600055</v>
      </c>
      <c r="X40" s="58">
        <f>+'CUADRO 7B'!X90</f>
        <v>26.193999999999999</v>
      </c>
      <c r="Y40" s="58">
        <f>+'CUADRO 7B'!Y90</f>
        <v>300069.59200499998</v>
      </c>
      <c r="Z40" s="58">
        <f>+'CUADRO 7B'!Z90</f>
        <v>375538.13579999999</v>
      </c>
      <c r="AA40" s="58">
        <f>+'CUADRO 7B'!AA90</f>
        <v>438582.94837599999</v>
      </c>
    </row>
    <row r="41" spans="2:27" x14ac:dyDescent="0.2">
      <c r="B41" s="61" t="s">
        <v>183</v>
      </c>
      <c r="C41" s="58">
        <f>+'CUADRO 7B'!C91</f>
        <v>1036.1776809999999</v>
      </c>
      <c r="D41" s="58">
        <f>+'CUADRO 7B'!D91</f>
        <v>13269.42057</v>
      </c>
      <c r="E41" s="58">
        <f>+'CUADRO 7B'!E91</f>
        <v>1357.9900749999999</v>
      </c>
      <c r="F41" s="58">
        <f>+'CUADRO 7B'!F91</f>
        <v>2029.5548060000001</v>
      </c>
      <c r="G41" s="58">
        <f>+'CUADRO 7B'!G91</f>
        <v>3023.4858479999998</v>
      </c>
      <c r="H41" s="58">
        <f>+'CUADRO 7B'!H91</f>
        <v>0</v>
      </c>
      <c r="I41" s="58">
        <f>+'CUADRO 7B'!I91</f>
        <v>0</v>
      </c>
      <c r="J41" s="58">
        <f>+'CUADRO 7B'!J91</f>
        <v>0</v>
      </c>
      <c r="K41" s="58">
        <f>+'CUADRO 7B'!K91</f>
        <v>0</v>
      </c>
      <c r="L41" s="58">
        <f>+'CUADRO 7B'!L91</f>
        <v>0</v>
      </c>
      <c r="M41" s="58">
        <f>+'CUADRO 7B'!M91</f>
        <v>0</v>
      </c>
      <c r="N41" s="58">
        <f>+'CUADRO 7B'!N91</f>
        <v>0</v>
      </c>
      <c r="O41" s="58">
        <f>+'CUADRO 7B'!O91</f>
        <v>0</v>
      </c>
      <c r="P41" s="58">
        <f>+'CUADRO 7B'!P91</f>
        <v>0</v>
      </c>
      <c r="Q41" s="58">
        <f>+'CUADRO 7B'!Q91</f>
        <v>0</v>
      </c>
      <c r="R41" s="58">
        <f>+'CUADRO 7B'!R91</f>
        <v>0</v>
      </c>
      <c r="S41" s="58">
        <f>+'CUADRO 7B'!S91</f>
        <v>0</v>
      </c>
      <c r="T41" s="58">
        <f>+'CUADRO 7B'!T91</f>
        <v>0</v>
      </c>
      <c r="U41" s="58">
        <f>+'CUADRO 7B'!U91</f>
        <v>0</v>
      </c>
      <c r="V41" s="58">
        <f>+'CUADRO 7B'!V91</f>
        <v>0</v>
      </c>
      <c r="W41" s="58">
        <f>+'CUADRO 7B'!W91</f>
        <v>0</v>
      </c>
      <c r="X41" s="58">
        <f>+'CUADRO 7B'!X91</f>
        <v>0</v>
      </c>
      <c r="Y41" s="58">
        <f>+'CUADRO 7B'!Y91</f>
        <v>0</v>
      </c>
      <c r="Z41" s="58">
        <f>+'CUADRO 7B'!Z91</f>
        <v>0</v>
      </c>
      <c r="AA41" s="58">
        <f>+'CUADRO 7B'!AA91</f>
        <v>0</v>
      </c>
    </row>
    <row r="42" spans="2:27" x14ac:dyDescent="0.2">
      <c r="B42" s="61" t="s">
        <v>184</v>
      </c>
      <c r="C42" s="58">
        <f>+'CUADRO 7B'!C92</f>
        <v>0</v>
      </c>
      <c r="D42" s="58">
        <f>+'CUADRO 7B'!D92</f>
        <v>0</v>
      </c>
      <c r="E42" s="58">
        <f>+'CUADRO 7B'!E92</f>
        <v>0</v>
      </c>
      <c r="F42" s="58">
        <f>+'CUADRO 7B'!F92</f>
        <v>0</v>
      </c>
      <c r="G42" s="58">
        <f>+'CUADRO 7B'!G92</f>
        <v>0</v>
      </c>
      <c r="H42" s="58">
        <f>+'CUADRO 7B'!H92</f>
        <v>2300.1824929999998</v>
      </c>
      <c r="I42" s="58">
        <f>+'CUADRO 7B'!I92</f>
        <v>308.90021400000001</v>
      </c>
      <c r="J42" s="58">
        <f>+'CUADRO 7B'!J92</f>
        <v>931.76834399999996</v>
      </c>
      <c r="K42" s="58">
        <f>+'CUADRO 7B'!K92</f>
        <v>6729.6555360000002</v>
      </c>
      <c r="L42" s="58">
        <f>+'CUADRO 7B'!L92</f>
        <v>23437.442034</v>
      </c>
      <c r="M42" s="58">
        <f>+'CUADRO 7B'!M92</f>
        <v>16834.925412000001</v>
      </c>
      <c r="N42" s="58">
        <f>+'CUADRO 7B'!N92</f>
        <v>5308.3517949999996</v>
      </c>
      <c r="O42" s="58">
        <f>+'CUADRO 7B'!O92</f>
        <v>9340.6444868300005</v>
      </c>
      <c r="P42" s="58">
        <f>+'CUADRO 7B'!P92</f>
        <v>13673.37671525</v>
      </c>
      <c r="Q42" s="58">
        <f>+'CUADRO 7B'!Q92</f>
        <v>158833.6423112</v>
      </c>
      <c r="R42" s="58">
        <f>+'CUADRO 7B'!R92</f>
        <v>197336.48238716001</v>
      </c>
      <c r="S42" s="58">
        <f>+'CUADRO 7B'!S92</f>
        <v>93955.244944320002</v>
      </c>
      <c r="T42" s="58">
        <f>+'CUADRO 7B'!T92</f>
        <v>-9948.6410762999985</v>
      </c>
      <c r="U42" s="58">
        <f>+'CUADRO 7B'!U92</f>
        <v>79715.191976119997</v>
      </c>
      <c r="V42" s="58">
        <f>+'CUADRO 7B'!V92</f>
        <v>33895.813359309999</v>
      </c>
      <c r="W42" s="58">
        <f>+'CUADRO 7B'!W92</f>
        <v>7414.7406712399998</v>
      </c>
      <c r="X42" s="58">
        <f>+'CUADRO 7B'!X92</f>
        <v>363887.16223049001</v>
      </c>
      <c r="Y42" s="58">
        <f>+'CUADRO 7B'!Y92</f>
        <v>365669.60614808003</v>
      </c>
      <c r="Z42" s="58">
        <f>+'CUADRO 7B'!Z92</f>
        <v>310562.19285554998</v>
      </c>
      <c r="AA42" s="58">
        <f>+'CUADRO 7B'!AA92</f>
        <v>546672.37143267994</v>
      </c>
    </row>
    <row r="43" spans="2:27" x14ac:dyDescent="0.2">
      <c r="B43" s="61" t="s">
        <v>185</v>
      </c>
      <c r="C43" s="58">
        <f>+'CUADRO 7B'!C93</f>
        <v>5955.3865370000003</v>
      </c>
      <c r="D43" s="58">
        <f>+'CUADRO 7B'!D93</f>
        <v>0</v>
      </c>
      <c r="E43" s="58">
        <f>+'CUADRO 7B'!E93</f>
        <v>0</v>
      </c>
      <c r="F43" s="58">
        <f>+'CUADRO 7B'!F93</f>
        <v>0</v>
      </c>
      <c r="G43" s="58">
        <f>+'CUADRO 7B'!G93</f>
        <v>0</v>
      </c>
      <c r="H43" s="58">
        <f>+'CUADRO 7B'!H93</f>
        <v>20402.345501</v>
      </c>
      <c r="I43" s="58">
        <f>+'CUADRO 7B'!I93</f>
        <v>29192.063987000001</v>
      </c>
      <c r="J43" s="58">
        <f>+'CUADRO 7B'!J93</f>
        <v>32039.819903</v>
      </c>
      <c r="K43" s="58">
        <f>+'CUADRO 7B'!K93</f>
        <v>24570.196401000001</v>
      </c>
      <c r="L43" s="58">
        <f>+'CUADRO 7B'!L93</f>
        <v>33965.217608999999</v>
      </c>
      <c r="M43" s="58">
        <f>+'CUADRO 7B'!M93</f>
        <v>29971.99523</v>
      </c>
      <c r="N43" s="58">
        <f>+'CUADRO 7B'!N93</f>
        <v>31886.106752560001</v>
      </c>
      <c r="O43" s="58">
        <f>+'CUADRO 7B'!O93</f>
        <v>28860.123599529998</v>
      </c>
      <c r="P43" s="58">
        <f>+'CUADRO 7B'!P93</f>
        <v>33970.307795560002</v>
      </c>
      <c r="Q43" s="58">
        <f>+'CUADRO 7B'!Q93</f>
        <v>42100.384279680002</v>
      </c>
      <c r="R43" s="58">
        <f>+'CUADRO 7B'!R93</f>
        <v>40250.22253675</v>
      </c>
      <c r="S43" s="58">
        <f>+'CUADRO 7B'!S93</f>
        <v>53898.839446940001</v>
      </c>
      <c r="T43" s="58">
        <f>+'CUADRO 7B'!T93</f>
        <v>54723.461104779999</v>
      </c>
      <c r="U43" s="58">
        <f>+'CUADRO 7B'!U93</f>
        <v>64121.230471319999</v>
      </c>
      <c r="V43" s="58">
        <f>+'CUADRO 7B'!V93</f>
        <v>64479.99799589</v>
      </c>
      <c r="W43" s="58">
        <f>+'CUADRO 7B'!W93</f>
        <v>52213.251759779996</v>
      </c>
      <c r="X43" s="58">
        <f>+'CUADRO 7B'!X93</f>
        <v>63223.54792615</v>
      </c>
      <c r="Y43" s="58">
        <f>+'CUADRO 7B'!Y93</f>
        <v>82958.210703639998</v>
      </c>
      <c r="Z43" s="58">
        <f>+'CUADRO 7B'!Z93</f>
        <v>96632.45033611999</v>
      </c>
      <c r="AA43" s="58">
        <f>+'CUADRO 7B'!AA93</f>
        <v>102757.84804929</v>
      </c>
    </row>
    <row r="44" spans="2:27" x14ac:dyDescent="0.2">
      <c r="B44" s="61" t="s">
        <v>186</v>
      </c>
      <c r="C44" s="58">
        <f>+'CUADRO 7B'!C94</f>
        <v>0</v>
      </c>
      <c r="D44" s="58">
        <f>+'CUADRO 7B'!D94</f>
        <v>0</v>
      </c>
      <c r="E44" s="58">
        <f>+'CUADRO 7B'!E94</f>
        <v>0</v>
      </c>
      <c r="F44" s="58">
        <f>+'CUADRO 7B'!F94</f>
        <v>0</v>
      </c>
      <c r="G44" s="58">
        <f>+'CUADRO 7B'!G94</f>
        <v>0</v>
      </c>
      <c r="H44" s="58">
        <f>+'CUADRO 7B'!H94</f>
        <v>0</v>
      </c>
      <c r="I44" s="58">
        <f>+'CUADRO 7B'!I94</f>
        <v>0</v>
      </c>
      <c r="J44" s="58">
        <f>+'CUADRO 7B'!J94</f>
        <v>0</v>
      </c>
      <c r="K44" s="58">
        <f>+'CUADRO 7B'!K94</f>
        <v>0</v>
      </c>
      <c r="L44" s="58">
        <f>+'CUADRO 7B'!L94</f>
        <v>0</v>
      </c>
      <c r="M44" s="58">
        <f>+'CUADRO 7B'!M94</f>
        <v>0</v>
      </c>
      <c r="N44" s="58">
        <f>+'CUADRO 7B'!N94</f>
        <v>0</v>
      </c>
      <c r="O44" s="58">
        <f>+'CUADRO 7B'!O94</f>
        <v>0</v>
      </c>
      <c r="P44" s="58">
        <f>+'CUADRO 7B'!P94</f>
        <v>0</v>
      </c>
      <c r="Q44" s="58">
        <f>+'CUADRO 7B'!Q94</f>
        <v>0</v>
      </c>
      <c r="R44" s="58">
        <f>+'CUADRO 7B'!R94</f>
        <v>0</v>
      </c>
      <c r="S44" s="58">
        <f>+'CUADRO 7B'!S94</f>
        <v>0</v>
      </c>
      <c r="T44" s="58">
        <f>+'CUADRO 7B'!T94</f>
        <v>0</v>
      </c>
      <c r="U44" s="58">
        <f>+'CUADRO 7B'!U94</f>
        <v>0</v>
      </c>
      <c r="V44" s="58">
        <f>+'CUADRO 7B'!V94</f>
        <v>0</v>
      </c>
      <c r="W44" s="58">
        <f>+'CUADRO 7B'!W94</f>
        <v>0</v>
      </c>
      <c r="X44" s="58">
        <f>+'CUADRO 7B'!X94</f>
        <v>0</v>
      </c>
      <c r="Y44" s="58">
        <f>+'CUADRO 7B'!Y94</f>
        <v>0</v>
      </c>
      <c r="Z44" s="58">
        <f>+'CUADRO 7B'!Z94</f>
        <v>0</v>
      </c>
      <c r="AA44" s="58">
        <f>+'CUADRO 7B'!AA94</f>
        <v>2366.5420490000001</v>
      </c>
    </row>
    <row r="45" spans="2:27" x14ac:dyDescent="0.2">
      <c r="B45" s="61" t="s">
        <v>187</v>
      </c>
      <c r="C45" s="58">
        <f>+'CUADRO 7B'!C95</f>
        <v>0</v>
      </c>
      <c r="D45" s="58">
        <f>+'CUADRO 7B'!D95</f>
        <v>0</v>
      </c>
      <c r="E45" s="58">
        <f>+'CUADRO 7B'!E95</f>
        <v>0</v>
      </c>
      <c r="F45" s="58">
        <f>+'CUADRO 7B'!F95</f>
        <v>0</v>
      </c>
      <c r="G45" s="58">
        <f>+'CUADRO 7B'!G95</f>
        <v>0</v>
      </c>
      <c r="H45" s="58">
        <f>+'CUADRO 7B'!H95</f>
        <v>1064.9608470000001</v>
      </c>
      <c r="I45" s="58">
        <f>+'CUADRO 7B'!I95</f>
        <v>1333.7623940000001</v>
      </c>
      <c r="J45" s="58">
        <f>+'CUADRO 7B'!J95</f>
        <v>1081.3264380000001</v>
      </c>
      <c r="K45" s="58">
        <f>+'CUADRO 7B'!K95</f>
        <v>651.46108000000004</v>
      </c>
      <c r="L45" s="58">
        <f>+'CUADRO 7B'!L95</f>
        <v>729.75407099999995</v>
      </c>
      <c r="M45" s="58">
        <f>+'CUADRO 7B'!M95</f>
        <v>354.75629500000002</v>
      </c>
      <c r="N45" s="58">
        <f>+'CUADRO 7B'!N95</f>
        <v>332.16203000000002</v>
      </c>
      <c r="O45" s="58">
        <f>+'CUADRO 7B'!O95</f>
        <v>1217.1618464800001</v>
      </c>
      <c r="P45" s="58">
        <f>+'CUADRO 7B'!P95</f>
        <v>3314.7010893800002</v>
      </c>
      <c r="Q45" s="58">
        <f>+'CUADRO 7B'!Q95</f>
        <v>340.97742699999998</v>
      </c>
      <c r="R45" s="58">
        <f>+'CUADRO 7B'!R95</f>
        <v>428.15860633</v>
      </c>
      <c r="S45" s="58">
        <f>+'CUADRO 7B'!S95</f>
        <v>371.49944749999997</v>
      </c>
      <c r="T45" s="58">
        <f>+'CUADRO 7B'!T95</f>
        <v>614.36195026999997</v>
      </c>
      <c r="U45" s="58">
        <f>+'CUADRO 7B'!U95</f>
        <v>692.26732060000006</v>
      </c>
      <c r="V45" s="58">
        <f>+'CUADRO 7B'!V95</f>
        <v>760.47448899999995</v>
      </c>
      <c r="W45" s="58">
        <f>+'CUADRO 7B'!W95</f>
        <v>248.38840400000001</v>
      </c>
      <c r="X45" s="58">
        <f>+'CUADRO 7B'!X95</f>
        <v>399.21082651</v>
      </c>
      <c r="Y45" s="58">
        <f>+'CUADRO 7B'!Y95</f>
        <v>867.96818339999993</v>
      </c>
      <c r="Z45" s="58">
        <f>+'CUADRO 7B'!Z95</f>
        <v>2159.7443134800001</v>
      </c>
      <c r="AA45" s="58">
        <f>+'CUADRO 7B'!AA95</f>
        <v>0</v>
      </c>
    </row>
    <row r="46" spans="2:27" x14ac:dyDescent="0.2">
      <c r="B46" s="61" t="s">
        <v>188</v>
      </c>
      <c r="C46" s="58">
        <f>+'CUADRO 7B'!C96</f>
        <v>0</v>
      </c>
      <c r="D46" s="58">
        <f>+'CUADRO 7B'!D96</f>
        <v>0</v>
      </c>
      <c r="E46" s="58">
        <f>+'CUADRO 7B'!E96</f>
        <v>0</v>
      </c>
      <c r="F46" s="58">
        <f>+'CUADRO 7B'!F96</f>
        <v>62256.471446000003</v>
      </c>
      <c r="G46" s="58">
        <f>+'CUADRO 7B'!G96</f>
        <v>134565.309225</v>
      </c>
      <c r="H46" s="58">
        <f>+'CUADRO 7B'!H96</f>
        <v>77362.195861</v>
      </c>
      <c r="I46" s="58">
        <f>+'CUADRO 7B'!I96</f>
        <v>81748.445860000007</v>
      </c>
      <c r="J46" s="58">
        <f>+'CUADRO 7B'!J96</f>
        <v>71474.125182999996</v>
      </c>
      <c r="K46" s="58">
        <f>+'CUADRO 7B'!K96</f>
        <v>60550.115973</v>
      </c>
      <c r="L46" s="58">
        <f>+'CUADRO 7B'!L96</f>
        <v>67815.751667000004</v>
      </c>
      <c r="M46" s="58">
        <f>+'CUADRO 7B'!M96</f>
        <v>64218.379009999997</v>
      </c>
      <c r="N46" s="58">
        <f>+'CUADRO 7B'!N96</f>
        <v>68283.717263369996</v>
      </c>
      <c r="O46" s="58">
        <f>+'CUADRO 7B'!O96</f>
        <v>78410.178402869991</v>
      </c>
      <c r="P46" s="58">
        <f>+'CUADRO 7B'!P96</f>
        <v>78067.977397199997</v>
      </c>
      <c r="Q46" s="58">
        <f>+'CUADRO 7B'!Q96</f>
        <v>73157.691470919992</v>
      </c>
      <c r="R46" s="58">
        <f>+'CUADRO 7B'!R96</f>
        <v>77682.155170009995</v>
      </c>
      <c r="S46" s="58">
        <f>+'CUADRO 7B'!S96</f>
        <v>115963.325279</v>
      </c>
      <c r="T46" s="58">
        <f>+'CUADRO 7B'!T96</f>
        <v>122680.95148321001</v>
      </c>
      <c r="U46" s="58">
        <f>+'CUADRO 7B'!U96</f>
        <v>102089.69427998</v>
      </c>
      <c r="V46" s="58">
        <f>+'CUADRO 7B'!V96</f>
        <v>108337.76802908001</v>
      </c>
      <c r="W46" s="58">
        <f>+'CUADRO 7B'!W96</f>
        <v>112698.73107744</v>
      </c>
      <c r="X46" s="58">
        <f>+'CUADRO 7B'!X96</f>
        <v>115222.21048442999</v>
      </c>
      <c r="Y46" s="58">
        <f>+'CUADRO 7B'!Y96</f>
        <v>152528.95638048998</v>
      </c>
      <c r="Z46" s="58">
        <f>+'CUADRO 7B'!Z96</f>
        <v>195386.19592031999</v>
      </c>
      <c r="AA46" s="58">
        <f>+'CUADRO 7B'!AA96</f>
        <v>191590.89658864003</v>
      </c>
    </row>
    <row r="47" spans="2:27" x14ac:dyDescent="0.2">
      <c r="B47" s="61" t="s">
        <v>189</v>
      </c>
      <c r="C47" s="58">
        <f>+'CUADRO 7B'!C97</f>
        <v>0</v>
      </c>
      <c r="D47" s="58">
        <f>+'CUADRO 7B'!D97</f>
        <v>0</v>
      </c>
      <c r="E47" s="58">
        <f>+'CUADRO 7B'!E97</f>
        <v>0</v>
      </c>
      <c r="F47" s="58">
        <f>+'CUADRO 7B'!F97</f>
        <v>31376.252365</v>
      </c>
      <c r="G47" s="58">
        <f>+'CUADRO 7B'!G97</f>
        <v>39551.024301999998</v>
      </c>
      <c r="H47" s="58">
        <f>+'CUADRO 7B'!H97</f>
        <v>60077.860480000003</v>
      </c>
      <c r="I47" s="58">
        <f>+'CUADRO 7B'!I97</f>
        <v>63933.970839000001</v>
      </c>
      <c r="J47" s="58">
        <f>+'CUADRO 7B'!J97</f>
        <v>69434.697390999994</v>
      </c>
      <c r="K47" s="58">
        <f>+'CUADRO 7B'!K97</f>
        <v>64789.776441000002</v>
      </c>
      <c r="L47" s="58">
        <f>+'CUADRO 7B'!L97</f>
        <v>72311.043474000006</v>
      </c>
      <c r="M47" s="58">
        <f>+'CUADRO 7B'!M97</f>
        <v>68340.766201000006</v>
      </c>
      <c r="N47" s="58">
        <f>+'CUADRO 7B'!N97</f>
        <v>74009.107847559993</v>
      </c>
      <c r="O47" s="58">
        <f>+'CUADRO 7B'!O97</f>
        <v>83408.785262499994</v>
      </c>
      <c r="P47" s="58">
        <f>+'CUADRO 7B'!P97</f>
        <v>81553.790010289988</v>
      </c>
      <c r="Q47" s="58">
        <f>+'CUADRO 7B'!Q97</f>
        <v>85922.238698050001</v>
      </c>
      <c r="R47" s="58">
        <f>+'CUADRO 7B'!R97</f>
        <v>91698.307914730001</v>
      </c>
      <c r="S47" s="58">
        <f>+'CUADRO 7B'!S97</f>
        <v>111724.87528157001</v>
      </c>
      <c r="T47" s="58">
        <f>+'CUADRO 7B'!T97</f>
        <v>135013.04336258001</v>
      </c>
      <c r="U47" s="58">
        <f>+'CUADRO 7B'!U97</f>
        <v>122399.04882355999</v>
      </c>
      <c r="V47" s="58">
        <f>+'CUADRO 7B'!V97</f>
        <v>148214.76853198002</v>
      </c>
      <c r="W47" s="58">
        <f>+'CUADRO 7B'!W97</f>
        <v>152054.91478523999</v>
      </c>
      <c r="X47" s="58">
        <f>+'CUADRO 7B'!X97</f>
        <v>155669.08646320002</v>
      </c>
      <c r="Y47" s="58">
        <f>+'CUADRO 7B'!Y97</f>
        <v>182264.12621083</v>
      </c>
      <c r="Z47" s="58">
        <f>+'CUADRO 7B'!Z97</f>
        <v>222903.30861682</v>
      </c>
      <c r="AA47" s="58">
        <f>+'CUADRO 7B'!AA97</f>
        <v>225911.53214114002</v>
      </c>
    </row>
    <row r="48" spans="2:27" x14ac:dyDescent="0.2">
      <c r="B48" s="61" t="s">
        <v>190</v>
      </c>
      <c r="C48" s="58">
        <f>+'CUADRO 7B'!C98</f>
        <v>0</v>
      </c>
      <c r="D48" s="58">
        <f>+'CUADRO 7B'!D98</f>
        <v>0</v>
      </c>
      <c r="E48" s="58">
        <f>+'CUADRO 7B'!E98</f>
        <v>0</v>
      </c>
      <c r="F48" s="58">
        <f>+'CUADRO 7B'!F98</f>
        <v>0</v>
      </c>
      <c r="G48" s="58">
        <f>+'CUADRO 7B'!G98</f>
        <v>4803.0483569999997</v>
      </c>
      <c r="H48" s="58">
        <f>+'CUADRO 7B'!H98</f>
        <v>0</v>
      </c>
      <c r="I48" s="58">
        <f>+'CUADRO 7B'!I98</f>
        <v>0</v>
      </c>
      <c r="J48" s="58">
        <f>+'CUADRO 7B'!J98</f>
        <v>0</v>
      </c>
      <c r="K48" s="58">
        <f>+'CUADRO 7B'!K98</f>
        <v>0</v>
      </c>
      <c r="L48" s="58">
        <f>+'CUADRO 7B'!L98</f>
        <v>0</v>
      </c>
      <c r="M48" s="58">
        <f>+'CUADRO 7B'!M98</f>
        <v>0</v>
      </c>
      <c r="N48" s="58">
        <f>+'CUADRO 7B'!N98</f>
        <v>0</v>
      </c>
      <c r="O48" s="58">
        <f>+'CUADRO 7B'!O98</f>
        <v>0</v>
      </c>
      <c r="P48" s="58">
        <f>+'CUADRO 7B'!P98</f>
        <v>0</v>
      </c>
      <c r="Q48" s="58">
        <f>+'CUADRO 7B'!Q98</f>
        <v>0</v>
      </c>
      <c r="R48" s="58">
        <f>+'CUADRO 7B'!R98</f>
        <v>0</v>
      </c>
      <c r="S48" s="58">
        <f>+'CUADRO 7B'!S98</f>
        <v>0</v>
      </c>
      <c r="T48" s="58">
        <f>+'CUADRO 7B'!T98</f>
        <v>0</v>
      </c>
      <c r="U48" s="58">
        <f>+'CUADRO 7B'!U98</f>
        <v>0</v>
      </c>
      <c r="V48" s="58">
        <f>+'CUADRO 7B'!V98</f>
        <v>0</v>
      </c>
      <c r="W48" s="58">
        <f>+'CUADRO 7B'!W98</f>
        <v>0</v>
      </c>
      <c r="X48" s="58">
        <f>+'CUADRO 7B'!X98</f>
        <v>0</v>
      </c>
      <c r="Y48" s="58">
        <f>+'CUADRO 7B'!Y98</f>
        <v>0</v>
      </c>
      <c r="Z48" s="58">
        <f>+'CUADRO 7B'!Z98</f>
        <v>0</v>
      </c>
      <c r="AA48" s="58">
        <f>+'CUADRO 7B'!AA98</f>
        <v>0</v>
      </c>
    </row>
    <row r="49" spans="2:27" x14ac:dyDescent="0.2">
      <c r="B49" s="61" t="s">
        <v>191</v>
      </c>
      <c r="C49" s="58">
        <f>+'CUADRO 7B'!C99</f>
        <v>0</v>
      </c>
      <c r="D49" s="58">
        <f>+'CUADRO 7B'!D99</f>
        <v>0</v>
      </c>
      <c r="E49" s="58">
        <f>+'CUADRO 7B'!E99</f>
        <v>0</v>
      </c>
      <c r="F49" s="58">
        <f>+'CUADRO 7B'!F99</f>
        <v>1721.3481059999999</v>
      </c>
      <c r="G49" s="58">
        <f>+'CUADRO 7B'!G99</f>
        <v>4650.4082200000003</v>
      </c>
      <c r="H49" s="58">
        <f>+'CUADRO 7B'!H99</f>
        <v>4162.2778209999997</v>
      </c>
      <c r="I49" s="58">
        <f>+'CUADRO 7B'!I99</f>
        <v>3322.1390839999999</v>
      </c>
      <c r="J49" s="58">
        <f>+'CUADRO 7B'!J99</f>
        <v>4042.0951759999998</v>
      </c>
      <c r="K49" s="58">
        <f>+'CUADRO 7B'!K99</f>
        <v>2819.8020339999998</v>
      </c>
      <c r="L49" s="58">
        <f>+'CUADRO 7B'!L99</f>
        <v>4422.9293809999999</v>
      </c>
      <c r="M49" s="58">
        <f>+'CUADRO 7B'!M99</f>
        <v>4604.1193409999996</v>
      </c>
      <c r="N49" s="58">
        <f>+'CUADRO 7B'!N99</f>
        <v>38843.152534199995</v>
      </c>
      <c r="O49" s="58">
        <f>+'CUADRO 7B'!O99</f>
        <v>35263.951842730006</v>
      </c>
      <c r="P49" s="58">
        <f>+'CUADRO 7B'!P99</f>
        <v>65896.622988110001</v>
      </c>
      <c r="Q49" s="58">
        <f>+'CUADRO 7B'!Q99</f>
        <v>12529.808582829999</v>
      </c>
      <c r="R49" s="58">
        <f>+'CUADRO 7B'!R99</f>
        <v>12474.606428229999</v>
      </c>
      <c r="S49" s="58">
        <f>+'CUADRO 7B'!S99</f>
        <v>18562.426662939997</v>
      </c>
      <c r="T49" s="58">
        <f>+'CUADRO 7B'!T99</f>
        <v>17232.399207810002</v>
      </c>
      <c r="U49" s="58">
        <f>+'CUADRO 7B'!U99</f>
        <v>19284.454151349997</v>
      </c>
      <c r="V49" s="58">
        <f>+'CUADRO 7B'!V99</f>
        <v>20588.93986002</v>
      </c>
      <c r="W49" s="58">
        <f>+'CUADRO 7B'!W99</f>
        <v>20296.165297880001</v>
      </c>
      <c r="X49" s="58">
        <f>+'CUADRO 7B'!X99</f>
        <v>25900.077671630002</v>
      </c>
      <c r="Y49" s="58">
        <f>+'CUADRO 7B'!Y99</f>
        <v>19680.99888404</v>
      </c>
      <c r="Z49" s="58">
        <f>+'CUADRO 7B'!Z99</f>
        <v>24178.813006029999</v>
      </c>
      <c r="AA49" s="58">
        <f>+'CUADRO 7B'!AA99</f>
        <v>33988.144061309999</v>
      </c>
    </row>
    <row r="50" spans="2:27" x14ac:dyDescent="0.2">
      <c r="B50" s="61" t="s">
        <v>192</v>
      </c>
      <c r="C50" s="58">
        <f>+'CUADRO 7B'!C100</f>
        <v>0</v>
      </c>
      <c r="D50" s="58">
        <f>+'CUADRO 7B'!D100</f>
        <v>0</v>
      </c>
      <c r="E50" s="58">
        <f>+'CUADRO 7B'!E100</f>
        <v>0</v>
      </c>
      <c r="F50" s="58">
        <f>+'CUADRO 7B'!F100</f>
        <v>0</v>
      </c>
      <c r="G50" s="58">
        <f>+'CUADRO 7B'!G100</f>
        <v>0</v>
      </c>
      <c r="H50" s="58">
        <f>+'CUADRO 7B'!H100</f>
        <v>0</v>
      </c>
      <c r="I50" s="58">
        <f>+'CUADRO 7B'!I100</f>
        <v>0</v>
      </c>
      <c r="J50" s="58">
        <f>+'CUADRO 7B'!J100</f>
        <v>70591.656210000001</v>
      </c>
      <c r="K50" s="58">
        <f>+'CUADRO 7B'!K100</f>
        <v>147914.80155100001</v>
      </c>
      <c r="L50" s="58">
        <f>+'CUADRO 7B'!L100</f>
        <v>19720.722564</v>
      </c>
      <c r="M50" s="58">
        <f>+'CUADRO 7B'!M100</f>
        <v>0</v>
      </c>
      <c r="N50" s="58">
        <f>+'CUADRO 7B'!N100</f>
        <v>0</v>
      </c>
      <c r="O50" s="58">
        <f>+'CUADRO 7B'!O100</f>
        <v>0</v>
      </c>
      <c r="P50" s="58">
        <f>+'CUADRO 7B'!P100</f>
        <v>0</v>
      </c>
      <c r="Q50" s="58">
        <f>+'CUADRO 7B'!Q100</f>
        <v>0</v>
      </c>
      <c r="R50" s="58">
        <f>+'CUADRO 7B'!R100</f>
        <v>1135877</v>
      </c>
      <c r="S50" s="58">
        <f>+'CUADRO 7B'!S100</f>
        <v>1324079.6112245</v>
      </c>
      <c r="T50" s="58">
        <f>+'CUADRO 7B'!T100</f>
        <v>1798857.4892043502</v>
      </c>
      <c r="U50" s="58">
        <f>+'CUADRO 7B'!U100</f>
        <v>1793613.956423</v>
      </c>
      <c r="V50" s="58">
        <f>+'CUADRO 7B'!V100</f>
        <v>1325339.48804521</v>
      </c>
      <c r="W50" s="58">
        <f>+'CUADRO 7B'!W100</f>
        <v>479551.41316246998</v>
      </c>
      <c r="X50" s="58">
        <f>+'CUADRO 7B'!X100</f>
        <v>107809.70681951</v>
      </c>
      <c r="Y50" s="58">
        <f>+'CUADRO 7B'!Y100</f>
        <v>175075.80306229001</v>
      </c>
      <c r="Z50" s="58">
        <f>+'CUADRO 7B'!Z100</f>
        <v>1223809.2677594</v>
      </c>
      <c r="AA50" s="58">
        <f>+'CUADRO 7B'!AA100</f>
        <v>12400.398671909999</v>
      </c>
    </row>
    <row r="51" spans="2:27" x14ac:dyDescent="0.2">
      <c r="B51" s="61" t="s">
        <v>193</v>
      </c>
      <c r="C51" s="58">
        <f>+'CUADRO 7B'!C101</f>
        <v>0</v>
      </c>
      <c r="D51" s="58">
        <f>+'CUADRO 7B'!D101</f>
        <v>0</v>
      </c>
      <c r="E51" s="58">
        <f>+'CUADRO 7B'!E101</f>
        <v>0</v>
      </c>
      <c r="F51" s="58">
        <f>+'CUADRO 7B'!F101</f>
        <v>0</v>
      </c>
      <c r="G51" s="58">
        <f>+'CUADRO 7B'!G101</f>
        <v>145246.933063</v>
      </c>
      <c r="H51" s="58">
        <f>+'CUADRO 7B'!H101</f>
        <v>166809.01162100001</v>
      </c>
      <c r="I51" s="58">
        <f>+'CUADRO 7B'!I101</f>
        <v>114124.828251</v>
      </c>
      <c r="J51" s="58">
        <f>+'CUADRO 7B'!J101</f>
        <v>43502.229500000001</v>
      </c>
      <c r="K51" s="58">
        <f>+'CUADRO 7B'!K101</f>
        <v>14690.801100000001</v>
      </c>
      <c r="L51" s="58">
        <f>+'CUADRO 7B'!L101</f>
        <v>25740.713156000002</v>
      </c>
      <c r="M51" s="58">
        <f>+'CUADRO 7B'!M101</f>
        <v>6212.0477430000001</v>
      </c>
      <c r="N51" s="58">
        <f>+'CUADRO 7B'!N101</f>
        <v>10649.763316</v>
      </c>
      <c r="O51" s="58">
        <f>+'CUADRO 7B'!O101</f>
        <v>28007.348916939998</v>
      </c>
      <c r="P51" s="58">
        <f>+'CUADRO 7B'!P101</f>
        <v>2412.6718930000002</v>
      </c>
      <c r="Q51" s="58">
        <f>+'CUADRO 7B'!Q101</f>
        <v>1892.945712</v>
      </c>
      <c r="R51" s="58">
        <f>+'CUADRO 7B'!R101</f>
        <v>627.032689</v>
      </c>
      <c r="S51" s="58">
        <f>+'CUADRO 7B'!S101</f>
        <v>99976.224033000006</v>
      </c>
      <c r="T51" s="58">
        <f>+'CUADRO 7B'!T101</f>
        <v>124409.26121185999</v>
      </c>
      <c r="U51" s="58">
        <f>+'CUADRO 7B'!U101</f>
        <v>139502.15469299999</v>
      </c>
      <c r="V51" s="58">
        <f>+'CUADRO 7B'!V101</f>
        <v>129208.18596286001</v>
      </c>
      <c r="W51" s="58">
        <f>+'CUADRO 7B'!W101</f>
        <v>148160.80281476001</v>
      </c>
      <c r="X51" s="58">
        <f>+'CUADRO 7B'!X101</f>
        <v>150998.33085557001</v>
      </c>
      <c r="Y51" s="58">
        <f>+'CUADRO 7B'!Y101</f>
        <v>187527.84757208999</v>
      </c>
      <c r="Z51" s="58">
        <f>+'CUADRO 7B'!Z101</f>
        <v>239859.58379737</v>
      </c>
      <c r="AA51" s="58">
        <f>+'CUADRO 7B'!AA101</f>
        <v>228249.14420357</v>
      </c>
    </row>
    <row r="52" spans="2:27" x14ac:dyDescent="0.2">
      <c r="B52" s="61" t="s">
        <v>194</v>
      </c>
      <c r="C52" s="58">
        <f>+'CUADRO 7B'!C102</f>
        <v>0</v>
      </c>
      <c r="D52" s="58">
        <f>+'CUADRO 7B'!D102</f>
        <v>0</v>
      </c>
      <c r="E52" s="58">
        <f>+'CUADRO 7B'!E102</f>
        <v>0</v>
      </c>
      <c r="F52" s="58">
        <f>+'CUADRO 7B'!F102</f>
        <v>0</v>
      </c>
      <c r="G52" s="58">
        <f>+'CUADRO 7B'!G102</f>
        <v>0</v>
      </c>
      <c r="H52" s="58">
        <f>+'CUADRO 7B'!H102</f>
        <v>0</v>
      </c>
      <c r="I52" s="58">
        <f>+'CUADRO 7B'!I102</f>
        <v>0</v>
      </c>
      <c r="J52" s="58">
        <f>+'CUADRO 7B'!J102</f>
        <v>41.533617</v>
      </c>
      <c r="K52" s="58">
        <f>+'CUADRO 7B'!K102</f>
        <v>8.1541230000000002</v>
      </c>
      <c r="L52" s="58">
        <f>+'CUADRO 7B'!L102</f>
        <v>6.3008009999999999</v>
      </c>
      <c r="M52" s="58">
        <f>+'CUADRO 7B'!M102</f>
        <v>3.6775929999999999</v>
      </c>
      <c r="N52" s="58">
        <f>+'CUADRO 7B'!N102</f>
        <v>2.3298429999999999</v>
      </c>
      <c r="O52" s="58">
        <f>+'CUADRO 7B'!O102</f>
        <v>1.2262569999999999</v>
      </c>
      <c r="P52" s="58">
        <f>+'CUADRO 7B'!P102</f>
        <v>2.4189090000000002</v>
      </c>
      <c r="Q52" s="58">
        <f>+'CUADRO 7B'!Q102</f>
        <v>2.1676980000000001</v>
      </c>
      <c r="R52" s="58">
        <f>+'CUADRO 7B'!R102</f>
        <v>2.6993209999999999</v>
      </c>
      <c r="S52" s="58">
        <f>+'CUADRO 7B'!S102</f>
        <v>1.7836430000000001</v>
      </c>
      <c r="T52" s="58">
        <f>+'CUADRO 7B'!T102</f>
        <v>1.0218050000000001</v>
      </c>
      <c r="U52" s="58">
        <f>+'CUADRO 7B'!U102</f>
        <v>1.620376</v>
      </c>
      <c r="V52" s="58">
        <f>+'CUADRO 7B'!V102</f>
        <v>1.078816</v>
      </c>
      <c r="W52" s="58">
        <f>+'CUADRO 7B'!W102</f>
        <v>0.27</v>
      </c>
      <c r="X52" s="58">
        <f>+'CUADRO 7B'!X102</f>
        <v>0</v>
      </c>
      <c r="Y52" s="58">
        <f>+'CUADRO 7B'!Y102</f>
        <v>0</v>
      </c>
      <c r="Z52" s="58">
        <f>+'CUADRO 7B'!Z102</f>
        <v>0</v>
      </c>
      <c r="AA52" s="58">
        <f>+'CUADRO 7B'!AA102</f>
        <v>0</v>
      </c>
    </row>
    <row r="53" spans="2:27" x14ac:dyDescent="0.2">
      <c r="B53" s="61" t="s">
        <v>195</v>
      </c>
      <c r="C53" s="58">
        <f>+'CUADRO 7B'!C103</f>
        <v>0</v>
      </c>
      <c r="D53" s="58">
        <f>+'CUADRO 7B'!D103</f>
        <v>0</v>
      </c>
      <c r="E53" s="58">
        <f>+'CUADRO 7B'!E103</f>
        <v>0</v>
      </c>
      <c r="F53" s="58">
        <f>+'CUADRO 7B'!F103</f>
        <v>0</v>
      </c>
      <c r="G53" s="58">
        <f>+'CUADRO 7B'!G103</f>
        <v>0</v>
      </c>
      <c r="H53" s="58">
        <f>+'CUADRO 7B'!H103</f>
        <v>0</v>
      </c>
      <c r="I53" s="58">
        <f>+'CUADRO 7B'!I103</f>
        <v>0</v>
      </c>
      <c r="J53" s="58">
        <f>+'CUADRO 7B'!J103</f>
        <v>0</v>
      </c>
      <c r="K53" s="58">
        <f>+'CUADRO 7B'!K103</f>
        <v>0</v>
      </c>
      <c r="L53" s="58">
        <f>+'CUADRO 7B'!L103</f>
        <v>0</v>
      </c>
      <c r="M53" s="58">
        <f>+'CUADRO 7B'!M103</f>
        <v>0</v>
      </c>
      <c r="N53" s="58">
        <f>+'CUADRO 7B'!N103</f>
        <v>0</v>
      </c>
      <c r="O53" s="58">
        <f>+'CUADRO 7B'!O103</f>
        <v>0</v>
      </c>
      <c r="P53" s="58">
        <f>+'CUADRO 7B'!P103</f>
        <v>0</v>
      </c>
      <c r="Q53" s="58">
        <f>+'CUADRO 7B'!Q103</f>
        <v>0</v>
      </c>
      <c r="R53" s="58">
        <f>+'CUADRO 7B'!R103</f>
        <v>0</v>
      </c>
      <c r="S53" s="58">
        <f>+'CUADRO 7B'!S103</f>
        <v>0</v>
      </c>
      <c r="T53" s="58">
        <f>+'CUADRO 7B'!T103</f>
        <v>0</v>
      </c>
      <c r="U53" s="58">
        <f>+'CUADRO 7B'!U103</f>
        <v>0</v>
      </c>
      <c r="V53" s="58">
        <f>+'CUADRO 7B'!V103</f>
        <v>0</v>
      </c>
      <c r="W53" s="58">
        <f>+'CUADRO 7B'!W103</f>
        <v>0</v>
      </c>
      <c r="X53" s="58">
        <f>+'CUADRO 7B'!X103</f>
        <v>0</v>
      </c>
      <c r="Y53" s="58">
        <f>+'CUADRO 7B'!Y103</f>
        <v>0</v>
      </c>
      <c r="Z53" s="58">
        <f>+'CUADRO 7B'!Z103</f>
        <v>0</v>
      </c>
      <c r="AA53" s="58">
        <f>+'CUADRO 7B'!AA103</f>
        <v>0</v>
      </c>
    </row>
    <row r="54" spans="2:27" x14ac:dyDescent="0.2">
      <c r="B54" s="61" t="s">
        <v>196</v>
      </c>
      <c r="C54" s="58">
        <f>+'CUADRO 7B'!C104</f>
        <v>0</v>
      </c>
      <c r="D54" s="58">
        <f>+'CUADRO 7B'!D104</f>
        <v>0</v>
      </c>
      <c r="E54" s="58">
        <f>+'CUADRO 7B'!E104</f>
        <v>0</v>
      </c>
      <c r="F54" s="58">
        <f>+'CUADRO 7B'!F104</f>
        <v>0</v>
      </c>
      <c r="G54" s="58">
        <f>+'CUADRO 7B'!G104</f>
        <v>0</v>
      </c>
      <c r="H54" s="58">
        <f>+'CUADRO 7B'!H104</f>
        <v>0</v>
      </c>
      <c r="I54" s="58">
        <f>+'CUADRO 7B'!I104</f>
        <v>0</v>
      </c>
      <c r="J54" s="58">
        <f>+'CUADRO 7B'!J104</f>
        <v>0</v>
      </c>
      <c r="K54" s="58">
        <f>+'CUADRO 7B'!K104</f>
        <v>12.804389</v>
      </c>
      <c r="L54" s="58">
        <f>+'CUADRO 7B'!L104</f>
        <v>0</v>
      </c>
      <c r="M54" s="58">
        <f>+'CUADRO 7B'!M104</f>
        <v>0</v>
      </c>
      <c r="N54" s="58">
        <f>+'CUADRO 7B'!N104</f>
        <v>0</v>
      </c>
      <c r="O54" s="58">
        <f>+'CUADRO 7B'!O104</f>
        <v>0</v>
      </c>
      <c r="P54" s="58">
        <f>+'CUADRO 7B'!P104</f>
        <v>0</v>
      </c>
      <c r="Q54" s="58">
        <f>+'CUADRO 7B'!Q104</f>
        <v>0</v>
      </c>
      <c r="R54" s="58">
        <f>+'CUADRO 7B'!R104</f>
        <v>0</v>
      </c>
      <c r="S54" s="58">
        <f>+'CUADRO 7B'!S104</f>
        <v>0</v>
      </c>
      <c r="T54" s="58">
        <f>+'CUADRO 7B'!T104</f>
        <v>0</v>
      </c>
      <c r="U54" s="58">
        <f>+'CUADRO 7B'!U104</f>
        <v>0</v>
      </c>
      <c r="V54" s="58">
        <f>+'CUADRO 7B'!V104</f>
        <v>0</v>
      </c>
      <c r="W54" s="58">
        <f>+'CUADRO 7B'!W104</f>
        <v>0</v>
      </c>
      <c r="X54" s="58">
        <f>+'CUADRO 7B'!X104</f>
        <v>0</v>
      </c>
      <c r="Y54" s="58">
        <f>+'CUADRO 7B'!Y104</f>
        <v>0</v>
      </c>
      <c r="Z54" s="58">
        <f>+'CUADRO 7B'!Z104</f>
        <v>0</v>
      </c>
      <c r="AA54" s="58">
        <f>+'CUADRO 7B'!AA104</f>
        <v>0</v>
      </c>
    </row>
    <row r="55" spans="2:27" x14ac:dyDescent="0.2">
      <c r="B55" s="61" t="s">
        <v>197</v>
      </c>
      <c r="C55" s="58">
        <f>+'CUADRO 7B'!C105</f>
        <v>0</v>
      </c>
      <c r="D55" s="58">
        <f>+'CUADRO 7B'!D105</f>
        <v>0</v>
      </c>
      <c r="E55" s="58">
        <f>+'CUADRO 7B'!E105</f>
        <v>0</v>
      </c>
      <c r="F55" s="58">
        <f>+'CUADRO 7B'!F105</f>
        <v>0</v>
      </c>
      <c r="G55" s="58">
        <f>+'CUADRO 7B'!G105</f>
        <v>0</v>
      </c>
      <c r="H55" s="58">
        <f>+'CUADRO 7B'!H105</f>
        <v>0</v>
      </c>
      <c r="I55" s="58">
        <f>+'CUADRO 7B'!I105</f>
        <v>0</v>
      </c>
      <c r="J55" s="58">
        <f>+'CUADRO 7B'!J105</f>
        <v>0</v>
      </c>
      <c r="K55" s="58">
        <f>+'CUADRO 7B'!K105</f>
        <v>15002.447656</v>
      </c>
      <c r="L55" s="58">
        <f>+'CUADRO 7B'!L105</f>
        <v>21221.313633999998</v>
      </c>
      <c r="M55" s="58">
        <f>+'CUADRO 7B'!M105</f>
        <v>24313.864607</v>
      </c>
      <c r="N55" s="58">
        <f>+'CUADRO 7B'!N105</f>
        <v>22547.12204848</v>
      </c>
      <c r="O55" s="58">
        <f>+'CUADRO 7B'!O105</f>
        <v>19498.371976840001</v>
      </c>
      <c r="P55" s="58">
        <f>+'CUADRO 7B'!P105</f>
        <v>22380.837329810001</v>
      </c>
      <c r="Q55" s="58">
        <f>+'CUADRO 7B'!Q105</f>
        <v>26261.428521360001</v>
      </c>
      <c r="R55" s="58">
        <f>+'CUADRO 7B'!R105</f>
        <v>38846.010958019993</v>
      </c>
      <c r="S55" s="58">
        <f>+'CUADRO 7B'!S105</f>
        <v>51122.046543089993</v>
      </c>
      <c r="T55" s="58">
        <f>+'CUADRO 7B'!T105</f>
        <v>45420.398998459998</v>
      </c>
      <c r="U55" s="58">
        <f>+'CUADRO 7B'!U105</f>
        <v>47736.907348180001</v>
      </c>
      <c r="V55" s="58">
        <f>+'CUADRO 7B'!V105</f>
        <v>52246.800084129995</v>
      </c>
      <c r="W55" s="58">
        <f>+'CUADRO 7B'!W105</f>
        <v>58706.825857999997</v>
      </c>
      <c r="X55" s="58">
        <f>+'CUADRO 7B'!X105</f>
        <v>59817.984019219999</v>
      </c>
      <c r="Y55" s="58">
        <f>+'CUADRO 7B'!Y105</f>
        <v>71317.93919764999</v>
      </c>
      <c r="Z55" s="58">
        <f>+'CUADRO 7B'!Z105</f>
        <v>79624.497231000001</v>
      </c>
      <c r="AA55" s="58">
        <f>+'CUADRO 7B'!AA105</f>
        <v>84659.211911830003</v>
      </c>
    </row>
    <row r="56" spans="2:27" x14ac:dyDescent="0.2">
      <c r="B56" s="61" t="s">
        <v>198</v>
      </c>
      <c r="C56" s="58">
        <f>+'CUADRO 7B'!C106</f>
        <v>0</v>
      </c>
      <c r="D56" s="58">
        <f>+'CUADRO 7B'!D106</f>
        <v>0</v>
      </c>
      <c r="E56" s="58">
        <f>+'CUADRO 7B'!E106</f>
        <v>0</v>
      </c>
      <c r="F56" s="58">
        <f>+'CUADRO 7B'!F106</f>
        <v>0</v>
      </c>
      <c r="G56" s="58">
        <f>+'CUADRO 7B'!G106</f>
        <v>0</v>
      </c>
      <c r="H56" s="58">
        <f>+'CUADRO 7B'!H106</f>
        <v>0</v>
      </c>
      <c r="I56" s="58">
        <f>+'CUADRO 7B'!I106</f>
        <v>0</v>
      </c>
      <c r="J56" s="58">
        <f>+'CUADRO 7B'!J106</f>
        <v>0</v>
      </c>
      <c r="K56" s="58">
        <f>+'CUADRO 7B'!K106</f>
        <v>49037.325191999997</v>
      </c>
      <c r="L56" s="58">
        <f>+'CUADRO 7B'!L106</f>
        <v>57693.750821000001</v>
      </c>
      <c r="M56" s="58">
        <f>+'CUADRO 7B'!M106</f>
        <v>49056.040465999999</v>
      </c>
      <c r="N56" s="58">
        <f>+'CUADRO 7B'!N106</f>
        <v>51942.225745000003</v>
      </c>
      <c r="O56" s="58">
        <f>+'CUADRO 7B'!O106</f>
        <v>59600.449089769994</v>
      </c>
      <c r="P56" s="58">
        <f>+'CUADRO 7B'!P106</f>
        <v>56376.52106341</v>
      </c>
      <c r="Q56" s="58">
        <f>+'CUADRO 7B'!Q106</f>
        <v>59834.205930410004</v>
      </c>
      <c r="R56" s="58">
        <f>+'CUADRO 7B'!R106</f>
        <v>57464.400325640003</v>
      </c>
      <c r="S56" s="58">
        <f>+'CUADRO 7B'!S106</f>
        <v>100281.15318518</v>
      </c>
      <c r="T56" s="58">
        <f>+'CUADRO 7B'!T106</f>
        <v>116556.22815832001</v>
      </c>
      <c r="U56" s="58">
        <f>+'CUADRO 7B'!U106</f>
        <v>120772.78970516</v>
      </c>
      <c r="V56" s="58">
        <f>+'CUADRO 7B'!V106</f>
        <v>127305.32609479</v>
      </c>
      <c r="W56" s="58">
        <f>+'CUADRO 7B'!W106</f>
        <v>120555.34547042</v>
      </c>
      <c r="X56" s="58">
        <f>+'CUADRO 7B'!X106</f>
        <v>134562.90635741001</v>
      </c>
      <c r="Y56" s="58">
        <f>+'CUADRO 7B'!Y106</f>
        <v>163719.75995995998</v>
      </c>
      <c r="Z56" s="58">
        <f>+'CUADRO 7B'!Z106</f>
        <v>206621.63817676</v>
      </c>
      <c r="AA56" s="58">
        <f>+'CUADRO 7B'!AA106</f>
        <v>207909.50340828</v>
      </c>
    </row>
    <row r="57" spans="2:27" x14ac:dyDescent="0.2">
      <c r="B57" s="61" t="s">
        <v>199</v>
      </c>
      <c r="C57" s="58">
        <f>+'CUADRO 7B'!C107</f>
        <v>0</v>
      </c>
      <c r="D57" s="58">
        <f>+'CUADRO 7B'!D107</f>
        <v>0</v>
      </c>
      <c r="E57" s="58">
        <f>+'CUADRO 7B'!E107</f>
        <v>0</v>
      </c>
      <c r="F57" s="58">
        <f>+'CUADRO 7B'!F107</f>
        <v>0</v>
      </c>
      <c r="G57" s="58">
        <f>+'CUADRO 7B'!G107</f>
        <v>0</v>
      </c>
      <c r="H57" s="58">
        <f>+'CUADRO 7B'!H107</f>
        <v>0</v>
      </c>
      <c r="I57" s="58">
        <f>+'CUADRO 7B'!I107</f>
        <v>0</v>
      </c>
      <c r="J57" s="58">
        <f>+'CUADRO 7B'!J107</f>
        <v>0</v>
      </c>
      <c r="K57" s="58">
        <f>+'CUADRO 7B'!K107</f>
        <v>0</v>
      </c>
      <c r="L57" s="58">
        <f>+'CUADRO 7B'!L107</f>
        <v>0</v>
      </c>
      <c r="M57" s="58">
        <f>+'CUADRO 7B'!M107</f>
        <v>24801.440009000002</v>
      </c>
      <c r="N57" s="58">
        <f>+'CUADRO 7B'!N107</f>
        <v>0</v>
      </c>
      <c r="O57" s="58">
        <f>+'CUADRO 7B'!O107</f>
        <v>0</v>
      </c>
      <c r="P57" s="58">
        <f>+'CUADRO 7B'!P107</f>
        <v>0</v>
      </c>
      <c r="Q57" s="58">
        <f>+'CUADRO 7B'!Q107</f>
        <v>0</v>
      </c>
      <c r="R57" s="58">
        <f>+'CUADRO 7B'!R107</f>
        <v>0</v>
      </c>
      <c r="S57" s="58">
        <f>+'CUADRO 7B'!S107</f>
        <v>0</v>
      </c>
      <c r="T57" s="58">
        <f>+'CUADRO 7B'!T107</f>
        <v>0</v>
      </c>
      <c r="U57" s="58">
        <f>+'CUADRO 7B'!U107</f>
        <v>0</v>
      </c>
      <c r="V57" s="58">
        <f>+'CUADRO 7B'!V107</f>
        <v>0</v>
      </c>
      <c r="W57" s="58">
        <f>+'CUADRO 7B'!W107</f>
        <v>0</v>
      </c>
      <c r="X57" s="58">
        <f>+'CUADRO 7B'!X107</f>
        <v>0</v>
      </c>
      <c r="Y57" s="58">
        <f>+'CUADRO 7B'!Y107</f>
        <v>0</v>
      </c>
      <c r="Z57" s="58">
        <f>+'CUADRO 7B'!Z107</f>
        <v>0</v>
      </c>
      <c r="AA57" s="58">
        <f>+'CUADRO 7B'!AA107</f>
        <v>0</v>
      </c>
    </row>
    <row r="58" spans="2:27" x14ac:dyDescent="0.2">
      <c r="B58" s="61" t="s">
        <v>200</v>
      </c>
      <c r="C58" s="58">
        <f>+'CUADRO 7B'!C108</f>
        <v>0</v>
      </c>
      <c r="D58" s="58">
        <f>+'CUADRO 7B'!D108</f>
        <v>0</v>
      </c>
      <c r="E58" s="58">
        <f>+'CUADRO 7B'!E108</f>
        <v>0</v>
      </c>
      <c r="F58" s="58">
        <f>+'CUADRO 7B'!F108</f>
        <v>0</v>
      </c>
      <c r="G58" s="58">
        <f>+'CUADRO 7B'!G108</f>
        <v>0</v>
      </c>
      <c r="H58" s="58">
        <f>+'CUADRO 7B'!H108</f>
        <v>0</v>
      </c>
      <c r="I58" s="58">
        <f>+'CUADRO 7B'!I108</f>
        <v>0</v>
      </c>
      <c r="J58" s="58">
        <f>+'CUADRO 7B'!J108</f>
        <v>0</v>
      </c>
      <c r="K58" s="58">
        <f>+'CUADRO 7B'!K108</f>
        <v>0</v>
      </c>
      <c r="L58" s="58">
        <f>+'CUADRO 7B'!L108</f>
        <v>0</v>
      </c>
      <c r="M58" s="58">
        <f>+'CUADRO 7B'!M108</f>
        <v>0</v>
      </c>
      <c r="N58" s="58">
        <f>+'CUADRO 7B'!N108</f>
        <v>0</v>
      </c>
      <c r="O58" s="58">
        <f>+'CUADRO 7B'!O108</f>
        <v>0</v>
      </c>
      <c r="P58" s="58">
        <f>+'CUADRO 7B'!P108</f>
        <v>0</v>
      </c>
      <c r="Q58" s="58">
        <f>+'CUADRO 7B'!Q108</f>
        <v>0</v>
      </c>
      <c r="R58" s="58">
        <f>+'CUADRO 7B'!R108</f>
        <v>0</v>
      </c>
      <c r="S58" s="58">
        <f>+'CUADRO 7B'!S108</f>
        <v>0</v>
      </c>
      <c r="T58" s="58">
        <f>+'CUADRO 7B'!T108</f>
        <v>0</v>
      </c>
      <c r="U58" s="58">
        <f>+'CUADRO 7B'!U108</f>
        <v>0</v>
      </c>
      <c r="V58" s="58">
        <f>+'CUADRO 7B'!V108</f>
        <v>0</v>
      </c>
      <c r="W58" s="58">
        <f>+'CUADRO 7B'!W108</f>
        <v>0</v>
      </c>
      <c r="X58" s="58">
        <f>+'CUADRO 7B'!X108</f>
        <v>0</v>
      </c>
      <c r="Y58" s="58">
        <f>+'CUADRO 7B'!Y108</f>
        <v>0</v>
      </c>
      <c r="Z58" s="58">
        <f>+'CUADRO 7B'!Z108</f>
        <v>0</v>
      </c>
      <c r="AA58" s="58">
        <f>+'CUADRO 7B'!AA108</f>
        <v>0</v>
      </c>
    </row>
    <row r="59" spans="2:27" x14ac:dyDescent="0.2">
      <c r="B59" s="61" t="s">
        <v>201</v>
      </c>
      <c r="C59" s="58">
        <f>+'CUADRO 7B'!C109</f>
        <v>0</v>
      </c>
      <c r="D59" s="58">
        <f>+'CUADRO 7B'!D109</f>
        <v>0</v>
      </c>
      <c r="E59" s="58">
        <f>+'CUADRO 7B'!E109</f>
        <v>0</v>
      </c>
      <c r="F59" s="58">
        <f>+'CUADRO 7B'!F109</f>
        <v>0</v>
      </c>
      <c r="G59" s="58">
        <f>+'CUADRO 7B'!G109</f>
        <v>0</v>
      </c>
      <c r="H59" s="58">
        <f>+'CUADRO 7B'!H109</f>
        <v>0</v>
      </c>
      <c r="I59" s="58">
        <f>+'CUADRO 7B'!I109</f>
        <v>0</v>
      </c>
      <c r="J59" s="58">
        <f>+'CUADRO 7B'!J109</f>
        <v>0</v>
      </c>
      <c r="K59" s="58">
        <f>+'CUADRO 7B'!K109</f>
        <v>0</v>
      </c>
      <c r="L59" s="58">
        <f>+'CUADRO 7B'!L109</f>
        <v>0</v>
      </c>
      <c r="M59" s="58">
        <f>+'CUADRO 7B'!M109</f>
        <v>2019.399666</v>
      </c>
      <c r="N59" s="58">
        <f>+'CUADRO 7B'!N109</f>
        <v>2501.42520913</v>
      </c>
      <c r="O59" s="58">
        <f>+'CUADRO 7B'!O109</f>
        <v>3098.84516437</v>
      </c>
      <c r="P59" s="58">
        <f>+'CUADRO 7B'!P109</f>
        <v>3194.1979295599999</v>
      </c>
      <c r="Q59" s="58">
        <f>+'CUADRO 7B'!Q109</f>
        <v>3212.1168618800002</v>
      </c>
      <c r="R59" s="58">
        <f>+'CUADRO 7B'!R109</f>
        <v>3447.3829063499998</v>
      </c>
      <c r="S59" s="58">
        <f>+'CUADRO 7B'!S109</f>
        <v>3612.92414065</v>
      </c>
      <c r="T59" s="58">
        <f>+'CUADRO 7B'!T109</f>
        <v>4183.6755848800003</v>
      </c>
      <c r="U59" s="58">
        <f>+'CUADRO 7B'!U109</f>
        <v>4488.73398851</v>
      </c>
      <c r="V59" s="58">
        <f>+'CUADRO 7B'!V109</f>
        <v>7580.4318970900003</v>
      </c>
      <c r="W59" s="58">
        <f>+'CUADRO 7B'!W109</f>
        <v>6308.0410868500003</v>
      </c>
      <c r="X59" s="58">
        <f>+'CUADRO 7B'!X109</f>
        <v>8304.4514999900002</v>
      </c>
      <c r="Y59" s="58">
        <f>+'CUADRO 7B'!Y109</f>
        <v>8647.4451500800005</v>
      </c>
      <c r="Z59" s="58">
        <f>+'CUADRO 7B'!Z109</f>
        <v>32082.164129880002</v>
      </c>
      <c r="AA59" s="58">
        <f>+'CUADRO 7B'!AA109</f>
        <v>76757.535568520005</v>
      </c>
    </row>
    <row r="60" spans="2:27" x14ac:dyDescent="0.2">
      <c r="B60" s="61" t="s">
        <v>202</v>
      </c>
      <c r="C60" s="58">
        <f>+'CUADRO 7B'!C110</f>
        <v>0</v>
      </c>
      <c r="D60" s="58">
        <f>+'CUADRO 7B'!D110</f>
        <v>0</v>
      </c>
      <c r="E60" s="58">
        <f>+'CUADRO 7B'!E110</f>
        <v>0</v>
      </c>
      <c r="F60" s="58">
        <f>+'CUADRO 7B'!F110</f>
        <v>0</v>
      </c>
      <c r="G60" s="58">
        <f>+'CUADRO 7B'!G110</f>
        <v>0</v>
      </c>
      <c r="H60" s="58">
        <f>+'CUADRO 7B'!H110</f>
        <v>0</v>
      </c>
      <c r="I60" s="58">
        <f>+'CUADRO 7B'!I110</f>
        <v>0</v>
      </c>
      <c r="J60" s="58">
        <f>+'CUADRO 7B'!J110</f>
        <v>0</v>
      </c>
      <c r="K60" s="58">
        <f>+'CUADRO 7B'!K110</f>
        <v>0</v>
      </c>
      <c r="L60" s="58">
        <f>+'CUADRO 7B'!L110</f>
        <v>0</v>
      </c>
      <c r="M60" s="58">
        <f>+'CUADRO 7B'!M110</f>
        <v>0</v>
      </c>
      <c r="N60" s="58">
        <f>+'CUADRO 7B'!N110</f>
        <v>382.86282732999996</v>
      </c>
      <c r="O60" s="58">
        <f>+'CUADRO 7B'!O110</f>
        <v>104.82958060999999</v>
      </c>
      <c r="P60" s="58">
        <f>+'CUADRO 7B'!P110</f>
        <v>1566.5020810199999</v>
      </c>
      <c r="Q60" s="58">
        <f>+'CUADRO 7B'!Q110</f>
        <v>75107.03566139999</v>
      </c>
      <c r="R60" s="58">
        <f>+'CUADRO 7B'!R110</f>
        <v>-1266.12657089</v>
      </c>
      <c r="S60" s="58">
        <f>+'CUADRO 7B'!S110</f>
        <v>177811.11795751</v>
      </c>
      <c r="T60" s="58">
        <f>+'CUADRO 7B'!T110</f>
        <v>186963.37048119001</v>
      </c>
      <c r="U60" s="58">
        <f>+'CUADRO 7B'!U110</f>
        <v>208657.70118682997</v>
      </c>
      <c r="V60" s="58">
        <f>+'CUADRO 7B'!V110</f>
        <v>261760.93477234</v>
      </c>
      <c r="W60" s="58">
        <f>+'CUADRO 7B'!W110</f>
        <v>168571.87457453</v>
      </c>
      <c r="X60" s="58">
        <f>+'CUADRO 7B'!X110</f>
        <v>114318.00617646001</v>
      </c>
      <c r="Y60" s="58">
        <f>+'CUADRO 7B'!Y110</f>
        <v>296788.91642103001</v>
      </c>
      <c r="Z60" s="58">
        <f>+'CUADRO 7B'!Z110</f>
        <v>563733.65132353001</v>
      </c>
      <c r="AA60" s="58">
        <f>+'CUADRO 7B'!AA110</f>
        <v>638877.69526304002</v>
      </c>
    </row>
    <row r="61" spans="2:27" x14ac:dyDescent="0.2">
      <c r="B61" s="61" t="s">
        <v>203</v>
      </c>
      <c r="C61" s="58">
        <f>+'CUADRO 7B'!C111</f>
        <v>0</v>
      </c>
      <c r="D61" s="58">
        <f>+'CUADRO 7B'!D111</f>
        <v>0</v>
      </c>
      <c r="E61" s="58">
        <f>+'CUADRO 7B'!E111</f>
        <v>0</v>
      </c>
      <c r="F61" s="58">
        <f>+'CUADRO 7B'!F111</f>
        <v>0</v>
      </c>
      <c r="G61" s="58">
        <f>+'CUADRO 7B'!G111</f>
        <v>0</v>
      </c>
      <c r="H61" s="58">
        <f>+'CUADRO 7B'!H111</f>
        <v>0</v>
      </c>
      <c r="I61" s="58">
        <f>+'CUADRO 7B'!I111</f>
        <v>0</v>
      </c>
      <c r="J61" s="58">
        <f>+'CUADRO 7B'!J111</f>
        <v>0</v>
      </c>
      <c r="K61" s="58">
        <f>+'CUADRO 7B'!K111</f>
        <v>0</v>
      </c>
      <c r="L61" s="58">
        <f>+'CUADRO 7B'!L111</f>
        <v>0</v>
      </c>
      <c r="M61" s="58">
        <f>+'CUADRO 7B'!M111</f>
        <v>0</v>
      </c>
      <c r="N61" s="58">
        <f>+'CUADRO 7B'!N111</f>
        <v>238773.12315145001</v>
      </c>
      <c r="O61" s="58">
        <f>+'CUADRO 7B'!O111</f>
        <v>20204.176857999999</v>
      </c>
      <c r="P61" s="58">
        <f>+'CUADRO 7B'!P111</f>
        <v>0</v>
      </c>
      <c r="Q61" s="58">
        <f>+'CUADRO 7B'!Q111</f>
        <v>0</v>
      </c>
      <c r="R61" s="58">
        <f>+'CUADRO 7B'!R111</f>
        <v>0</v>
      </c>
      <c r="S61" s="58">
        <f>+'CUADRO 7B'!S111</f>
        <v>0</v>
      </c>
      <c r="T61" s="58">
        <f>+'CUADRO 7B'!T111</f>
        <v>0</v>
      </c>
      <c r="U61" s="58">
        <f>+'CUADRO 7B'!U111</f>
        <v>0</v>
      </c>
      <c r="V61" s="58">
        <f>+'CUADRO 7B'!V111</f>
        <v>0</v>
      </c>
      <c r="W61" s="58">
        <f>+'CUADRO 7B'!W111</f>
        <v>0</v>
      </c>
      <c r="X61" s="58">
        <f>+'CUADRO 7B'!X111</f>
        <v>0</v>
      </c>
      <c r="Y61" s="58">
        <f>+'CUADRO 7B'!Y111</f>
        <v>0</v>
      </c>
      <c r="Z61" s="58">
        <f>+'CUADRO 7B'!Z111</f>
        <v>0</v>
      </c>
      <c r="AA61" s="58">
        <f>+'CUADRO 7B'!AA111</f>
        <v>0</v>
      </c>
    </row>
    <row r="62" spans="2:27" x14ac:dyDescent="0.2">
      <c r="B62" s="61" t="s">
        <v>204</v>
      </c>
      <c r="C62" s="58">
        <f>+'CUADRO 7B'!C112</f>
        <v>0</v>
      </c>
      <c r="D62" s="58">
        <f>+'CUADRO 7B'!D112</f>
        <v>0</v>
      </c>
      <c r="E62" s="58">
        <f>+'CUADRO 7B'!E112</f>
        <v>0</v>
      </c>
      <c r="F62" s="58">
        <f>+'CUADRO 7B'!F112</f>
        <v>0</v>
      </c>
      <c r="G62" s="58">
        <f>+'CUADRO 7B'!G112</f>
        <v>0</v>
      </c>
      <c r="H62" s="58">
        <f>+'CUADRO 7B'!H112</f>
        <v>0</v>
      </c>
      <c r="I62" s="58">
        <f>+'CUADRO 7B'!I112</f>
        <v>0</v>
      </c>
      <c r="J62" s="58">
        <f>+'CUADRO 7B'!J112</f>
        <v>0</v>
      </c>
      <c r="K62" s="58">
        <f>+'CUADRO 7B'!K112</f>
        <v>0</v>
      </c>
      <c r="L62" s="58">
        <f>+'CUADRO 7B'!L112</f>
        <v>0</v>
      </c>
      <c r="M62" s="58">
        <f>+'CUADRO 7B'!M112</f>
        <v>0</v>
      </c>
      <c r="N62" s="58">
        <f>+'CUADRO 7B'!N112</f>
        <v>0</v>
      </c>
      <c r="O62" s="58">
        <f>+'CUADRO 7B'!O112</f>
        <v>0</v>
      </c>
      <c r="P62" s="58">
        <f>+'CUADRO 7B'!P112</f>
        <v>2938196.4273390002</v>
      </c>
      <c r="Q62" s="58">
        <f>+'CUADRO 7B'!Q112</f>
        <v>12457683.3214722</v>
      </c>
      <c r="R62" s="58">
        <f>+'CUADRO 7B'!R112</f>
        <v>13933424.023352999</v>
      </c>
      <c r="S62" s="58">
        <f>+'CUADRO 7B'!S112</f>
        <v>14105715.830783</v>
      </c>
      <c r="T62" s="58">
        <f>+'CUADRO 7B'!T112</f>
        <v>4851204.0137733305</v>
      </c>
      <c r="U62" s="58">
        <f>+'CUADRO 7B'!U112</f>
        <v>137009.25425</v>
      </c>
      <c r="V62" s="58">
        <f>+'CUADRO 7B'!V112</f>
        <v>100434.44854300001</v>
      </c>
      <c r="W62" s="58">
        <f>+'CUADRO 7B'!W112</f>
        <v>42586.423734999997</v>
      </c>
      <c r="X62" s="58">
        <f>+'CUADRO 7B'!X112</f>
        <v>29877.002453000001</v>
      </c>
      <c r="Y62" s="58">
        <f>+'CUADRO 7B'!Y112</f>
        <v>44137.441121000003</v>
      </c>
      <c r="Z62" s="58">
        <f>+'CUADRO 7B'!Z112</f>
        <v>126778.64747</v>
      </c>
      <c r="AA62" s="58">
        <f>+'CUADRO 7B'!AA112</f>
        <v>10372.51693</v>
      </c>
    </row>
    <row r="63" spans="2:27" x14ac:dyDescent="0.2">
      <c r="B63" s="61" t="s">
        <v>205</v>
      </c>
      <c r="C63" s="58">
        <f>+'CUADRO 7B'!C113</f>
        <v>0</v>
      </c>
      <c r="D63" s="58">
        <f>+'CUADRO 7B'!D113</f>
        <v>0</v>
      </c>
      <c r="E63" s="58">
        <f>+'CUADRO 7B'!E113</f>
        <v>0</v>
      </c>
      <c r="F63" s="58">
        <f>+'CUADRO 7B'!F113</f>
        <v>0</v>
      </c>
      <c r="G63" s="58">
        <f>+'CUADRO 7B'!G113</f>
        <v>0</v>
      </c>
      <c r="H63" s="58">
        <f>+'CUADRO 7B'!H113</f>
        <v>0</v>
      </c>
      <c r="I63" s="58">
        <f>+'CUADRO 7B'!I113</f>
        <v>0</v>
      </c>
      <c r="J63" s="58">
        <f>+'CUADRO 7B'!J113</f>
        <v>0</v>
      </c>
      <c r="K63" s="58">
        <f>+'CUADRO 7B'!K113</f>
        <v>0</v>
      </c>
      <c r="L63" s="58">
        <f>+'CUADRO 7B'!L113</f>
        <v>0</v>
      </c>
      <c r="M63" s="58">
        <f>+'CUADRO 7B'!M113</f>
        <v>0</v>
      </c>
      <c r="N63" s="58">
        <f>+'CUADRO 7B'!N113</f>
        <v>0</v>
      </c>
      <c r="O63" s="58">
        <f>+'CUADRO 7B'!O113</f>
        <v>0</v>
      </c>
      <c r="P63" s="58">
        <f>+'CUADRO 7B'!P113</f>
        <v>20894.190709119997</v>
      </c>
      <c r="Q63" s="58">
        <f>+'CUADRO 7B'!Q113</f>
        <v>44754.283832779998</v>
      </c>
      <c r="R63" s="58">
        <f>+'CUADRO 7B'!R113</f>
        <v>32516.939090779997</v>
      </c>
      <c r="S63" s="58">
        <f>+'CUADRO 7B'!S113</f>
        <v>35359.554635400003</v>
      </c>
      <c r="T63" s="58">
        <f>+'CUADRO 7B'!T113</f>
        <v>36179.192461730003</v>
      </c>
      <c r="U63" s="58">
        <f>+'CUADRO 7B'!U113</f>
        <v>14104.289632280001</v>
      </c>
      <c r="V63" s="58">
        <f>+'CUADRO 7B'!V113</f>
        <v>42826.420204269998</v>
      </c>
      <c r="W63" s="58">
        <f>+'CUADRO 7B'!W113</f>
        <v>46527.150607639996</v>
      </c>
      <c r="X63" s="58">
        <f>+'CUADRO 7B'!X113</f>
        <v>51805.564705519995</v>
      </c>
      <c r="Y63" s="58">
        <f>+'CUADRO 7B'!Y113</f>
        <v>58578.756998260003</v>
      </c>
      <c r="Z63" s="58">
        <f>+'CUADRO 7B'!Z113</f>
        <v>70072.023556999993</v>
      </c>
      <c r="AA63" s="58">
        <f>+'CUADRO 7B'!AA113</f>
        <v>76894.929145190006</v>
      </c>
    </row>
    <row r="64" spans="2:27" x14ac:dyDescent="0.2">
      <c r="B64" s="61" t="s">
        <v>206</v>
      </c>
      <c r="C64" s="58">
        <f>+'CUADRO 7B'!C114</f>
        <v>0</v>
      </c>
      <c r="D64" s="58">
        <f>+'CUADRO 7B'!D114</f>
        <v>0</v>
      </c>
      <c r="E64" s="58">
        <f>+'CUADRO 7B'!E114</f>
        <v>0</v>
      </c>
      <c r="F64" s="58">
        <f>+'CUADRO 7B'!F114</f>
        <v>0</v>
      </c>
      <c r="G64" s="58">
        <f>+'CUADRO 7B'!G114</f>
        <v>0</v>
      </c>
      <c r="H64" s="58">
        <f>+'CUADRO 7B'!H114</f>
        <v>0</v>
      </c>
      <c r="I64" s="58">
        <f>+'CUADRO 7B'!I114</f>
        <v>0</v>
      </c>
      <c r="J64" s="58">
        <f>+'CUADRO 7B'!J114</f>
        <v>0</v>
      </c>
      <c r="K64" s="58">
        <f>+'CUADRO 7B'!K114</f>
        <v>0</v>
      </c>
      <c r="L64" s="58">
        <f>+'CUADRO 7B'!L114</f>
        <v>0</v>
      </c>
      <c r="M64" s="58">
        <f>+'CUADRO 7B'!M114</f>
        <v>0</v>
      </c>
      <c r="N64" s="58">
        <f>+'CUADRO 7B'!N114</f>
        <v>0</v>
      </c>
      <c r="O64" s="58">
        <f>+'CUADRO 7B'!O114</f>
        <v>0</v>
      </c>
      <c r="P64" s="58">
        <f>+'CUADRO 7B'!P114</f>
        <v>2965.3312101900001</v>
      </c>
      <c r="Q64" s="58">
        <f>+'CUADRO 7B'!Q114</f>
        <v>1626.1559712799999</v>
      </c>
      <c r="R64" s="58">
        <f>+'CUADRO 7B'!R114</f>
        <v>1465.1705270099999</v>
      </c>
      <c r="S64" s="58">
        <f>+'CUADRO 7B'!S114</f>
        <v>1894.5052519999999</v>
      </c>
      <c r="T64" s="58">
        <f>+'CUADRO 7B'!T114</f>
        <v>1672.4952311400002</v>
      </c>
      <c r="U64" s="58">
        <f>+'CUADRO 7B'!U114</f>
        <v>1809.5375208</v>
      </c>
      <c r="V64" s="58">
        <f>+'CUADRO 7B'!V114</f>
        <v>2088.8787982200001</v>
      </c>
      <c r="W64" s="58">
        <f>+'CUADRO 7B'!W114</f>
        <v>1939.18633282</v>
      </c>
      <c r="X64" s="58">
        <f>+'CUADRO 7B'!X114</f>
        <v>1684.1673351099998</v>
      </c>
      <c r="Y64" s="58">
        <f>+'CUADRO 7B'!Y114</f>
        <v>2121.7563890599999</v>
      </c>
      <c r="Z64" s="58">
        <f>+'CUADRO 7B'!Z114</f>
        <v>2333.14001134</v>
      </c>
      <c r="AA64" s="58">
        <f>+'CUADRO 7B'!AA114</f>
        <v>2612.2666989299996</v>
      </c>
    </row>
    <row r="65" spans="2:27" x14ac:dyDescent="0.2">
      <c r="B65" s="61" t="s">
        <v>207</v>
      </c>
      <c r="C65" s="58">
        <f>+'CUADRO 7B'!C115</f>
        <v>0</v>
      </c>
      <c r="D65" s="58">
        <f>+'CUADRO 7B'!D115</f>
        <v>0</v>
      </c>
      <c r="E65" s="58">
        <f>+'CUADRO 7B'!E115</f>
        <v>0</v>
      </c>
      <c r="F65" s="58">
        <f>+'CUADRO 7B'!F115</f>
        <v>0</v>
      </c>
      <c r="G65" s="58">
        <f>+'CUADRO 7B'!G115</f>
        <v>0</v>
      </c>
      <c r="H65" s="58">
        <f>+'CUADRO 7B'!H115</f>
        <v>0</v>
      </c>
      <c r="I65" s="58">
        <f>+'CUADRO 7B'!I115</f>
        <v>0</v>
      </c>
      <c r="J65" s="58">
        <f>+'CUADRO 7B'!J115</f>
        <v>0</v>
      </c>
      <c r="K65" s="58">
        <f>+'CUADRO 7B'!K115</f>
        <v>0</v>
      </c>
      <c r="L65" s="58">
        <f>+'CUADRO 7B'!L115</f>
        <v>0</v>
      </c>
      <c r="M65" s="58">
        <f>+'CUADRO 7B'!M115</f>
        <v>0</v>
      </c>
      <c r="N65" s="58">
        <f>+'CUADRO 7B'!N115</f>
        <v>0</v>
      </c>
      <c r="O65" s="58">
        <f>+'CUADRO 7B'!O115</f>
        <v>0</v>
      </c>
      <c r="P65" s="58">
        <f>+'CUADRO 7B'!P115</f>
        <v>0</v>
      </c>
      <c r="Q65" s="58">
        <f>+'CUADRO 7B'!Q115</f>
        <v>0</v>
      </c>
      <c r="R65" s="58">
        <f>+'CUADRO 7B'!R115</f>
        <v>21.3</v>
      </c>
      <c r="S65" s="58">
        <f>+'CUADRO 7B'!S115</f>
        <v>1809.3364039999999</v>
      </c>
      <c r="T65" s="58">
        <f>+'CUADRO 7B'!T115</f>
        <v>61716.470092339994</v>
      </c>
      <c r="U65" s="58">
        <f>+'CUADRO 7B'!U115</f>
        <v>0</v>
      </c>
      <c r="V65" s="58">
        <f>+'CUADRO 7B'!V115</f>
        <v>0</v>
      </c>
      <c r="W65" s="58">
        <f>+'CUADRO 7B'!W115</f>
        <v>0</v>
      </c>
      <c r="X65" s="58">
        <f>+'CUADRO 7B'!X115</f>
        <v>0</v>
      </c>
      <c r="Y65" s="58">
        <f>+'CUADRO 7B'!Y115</f>
        <v>0</v>
      </c>
      <c r="Z65" s="58">
        <f>+'CUADRO 7B'!Z115</f>
        <v>0</v>
      </c>
      <c r="AA65" s="58">
        <f>+'CUADRO 7B'!AA115</f>
        <v>0</v>
      </c>
    </row>
    <row r="66" spans="2:27" x14ac:dyDescent="0.2">
      <c r="B66" s="61" t="s">
        <v>208</v>
      </c>
      <c r="C66" s="58">
        <f>+'CUADRO 7B'!C116</f>
        <v>0</v>
      </c>
      <c r="D66" s="58">
        <f>+'CUADRO 7B'!D116</f>
        <v>0</v>
      </c>
      <c r="E66" s="58">
        <f>+'CUADRO 7B'!E116</f>
        <v>0</v>
      </c>
      <c r="F66" s="58">
        <f>+'CUADRO 7B'!F116</f>
        <v>0</v>
      </c>
      <c r="G66" s="58">
        <f>+'CUADRO 7B'!G116</f>
        <v>0</v>
      </c>
      <c r="H66" s="58">
        <f>+'CUADRO 7B'!H116</f>
        <v>0</v>
      </c>
      <c r="I66" s="58">
        <f>+'CUADRO 7B'!I116</f>
        <v>0</v>
      </c>
      <c r="J66" s="58">
        <f>+'CUADRO 7B'!J116</f>
        <v>0</v>
      </c>
      <c r="K66" s="58">
        <f>+'CUADRO 7B'!K116</f>
        <v>0</v>
      </c>
      <c r="L66" s="58">
        <f>+'CUADRO 7B'!L116</f>
        <v>0</v>
      </c>
      <c r="M66" s="58">
        <f>+'CUADRO 7B'!M116</f>
        <v>0</v>
      </c>
      <c r="N66" s="58">
        <f>+'CUADRO 7B'!N116</f>
        <v>0</v>
      </c>
      <c r="O66" s="58">
        <f>+'CUADRO 7B'!O116</f>
        <v>0</v>
      </c>
      <c r="P66" s="58">
        <f>+'CUADRO 7B'!P116</f>
        <v>0</v>
      </c>
      <c r="Q66" s="58">
        <f>+'CUADRO 7B'!Q116</f>
        <v>0</v>
      </c>
      <c r="R66" s="58">
        <f>+'CUADRO 7B'!R116</f>
        <v>0</v>
      </c>
      <c r="S66" s="58">
        <f>+'CUADRO 7B'!S116</f>
        <v>0</v>
      </c>
      <c r="T66" s="58">
        <f>+'CUADRO 7B'!T116</f>
        <v>0</v>
      </c>
      <c r="U66" s="58">
        <f>+'CUADRO 7B'!U116</f>
        <v>0</v>
      </c>
      <c r="V66" s="58">
        <f>+'CUADRO 7B'!V116</f>
        <v>0</v>
      </c>
      <c r="W66" s="58">
        <f>+'CUADRO 7B'!W116</f>
        <v>0</v>
      </c>
      <c r="X66" s="58">
        <f>+'CUADRO 7B'!X116</f>
        <v>0</v>
      </c>
      <c r="Y66" s="58">
        <f>+'CUADRO 7B'!Y116</f>
        <v>0</v>
      </c>
      <c r="Z66" s="58">
        <f>+'CUADRO 7B'!Z116</f>
        <v>0</v>
      </c>
      <c r="AA66" s="58">
        <f>+'CUADRO 7B'!AA116</f>
        <v>0</v>
      </c>
    </row>
    <row r="67" spans="2:27" x14ac:dyDescent="0.2">
      <c r="B67" s="61" t="s">
        <v>209</v>
      </c>
      <c r="C67" s="58">
        <f>+'CUADRO 7B'!C117</f>
        <v>0</v>
      </c>
      <c r="D67" s="58">
        <f>+'CUADRO 7B'!D117</f>
        <v>0</v>
      </c>
      <c r="E67" s="58">
        <f>+'CUADRO 7B'!E117</f>
        <v>0</v>
      </c>
      <c r="F67" s="58">
        <f>+'CUADRO 7B'!F117</f>
        <v>0</v>
      </c>
      <c r="G67" s="58">
        <f>+'CUADRO 7B'!G117</f>
        <v>0</v>
      </c>
      <c r="H67" s="58">
        <f>+'CUADRO 7B'!H117</f>
        <v>0</v>
      </c>
      <c r="I67" s="58">
        <f>+'CUADRO 7B'!I117</f>
        <v>0</v>
      </c>
      <c r="J67" s="58">
        <f>+'CUADRO 7B'!J117</f>
        <v>0</v>
      </c>
      <c r="K67" s="58">
        <f>+'CUADRO 7B'!K117</f>
        <v>0</v>
      </c>
      <c r="L67" s="58">
        <f>+'CUADRO 7B'!L117</f>
        <v>0</v>
      </c>
      <c r="M67" s="58">
        <f>+'CUADRO 7B'!M117</f>
        <v>0</v>
      </c>
      <c r="N67" s="58">
        <f>+'CUADRO 7B'!N117</f>
        <v>0</v>
      </c>
      <c r="O67" s="58">
        <f>+'CUADRO 7B'!O117</f>
        <v>0</v>
      </c>
      <c r="P67" s="58">
        <f>+'CUADRO 7B'!P117</f>
        <v>0</v>
      </c>
      <c r="Q67" s="58">
        <f>+'CUADRO 7B'!Q117</f>
        <v>0</v>
      </c>
      <c r="R67" s="58">
        <f>+'CUADRO 7B'!R117</f>
        <v>455667.28942276002</v>
      </c>
      <c r="S67" s="58">
        <f>+'CUADRO 7B'!S117</f>
        <v>708552.87731554999</v>
      </c>
      <c r="T67" s="58">
        <f>+'CUADRO 7B'!T117</f>
        <v>779545.69132546999</v>
      </c>
      <c r="U67" s="58">
        <f>+'CUADRO 7B'!U117</f>
        <v>804647.85024068004</v>
      </c>
      <c r="V67" s="58">
        <f>+'CUADRO 7B'!V117</f>
        <v>827075.67944163003</v>
      </c>
      <c r="W67" s="58">
        <f>+'CUADRO 7B'!W117</f>
        <v>840324.37769108999</v>
      </c>
      <c r="X67" s="58">
        <f>+'CUADRO 7B'!X117</f>
        <v>841813.52299571992</v>
      </c>
      <c r="Y67" s="58">
        <f>+'CUADRO 7B'!Y117</f>
        <v>861343.82910570991</v>
      </c>
      <c r="Z67" s="58">
        <f>+'CUADRO 7B'!Z117</f>
        <v>141663.57621244001</v>
      </c>
      <c r="AA67" s="58">
        <f>+'CUADRO 7B'!AA117</f>
        <v>1054778.8076905201</v>
      </c>
    </row>
    <row r="68" spans="2:27" x14ac:dyDescent="0.2">
      <c r="B68" s="61" t="s">
        <v>210</v>
      </c>
      <c r="C68" s="58">
        <f>+'CUADRO 7B'!C118</f>
        <v>0</v>
      </c>
      <c r="D68" s="58">
        <f>+'CUADRO 7B'!D118</f>
        <v>0</v>
      </c>
      <c r="E68" s="58">
        <f>+'CUADRO 7B'!E118</f>
        <v>0</v>
      </c>
      <c r="F68" s="58">
        <f>+'CUADRO 7B'!F118</f>
        <v>0</v>
      </c>
      <c r="G68" s="58">
        <f>+'CUADRO 7B'!G118</f>
        <v>0</v>
      </c>
      <c r="H68" s="58">
        <f>+'CUADRO 7B'!H118</f>
        <v>0</v>
      </c>
      <c r="I68" s="58">
        <f>+'CUADRO 7B'!I118</f>
        <v>0</v>
      </c>
      <c r="J68" s="58">
        <f>+'CUADRO 7B'!J118</f>
        <v>0</v>
      </c>
      <c r="K68" s="58">
        <f>+'CUADRO 7B'!K118</f>
        <v>0</v>
      </c>
      <c r="L68" s="58">
        <f>+'CUADRO 7B'!L118</f>
        <v>0</v>
      </c>
      <c r="M68" s="58">
        <f>+'CUADRO 7B'!M118</f>
        <v>0</v>
      </c>
      <c r="N68" s="58">
        <f>+'CUADRO 7B'!N118</f>
        <v>0</v>
      </c>
      <c r="O68" s="58">
        <f>+'CUADRO 7B'!O118</f>
        <v>0</v>
      </c>
      <c r="P68" s="58">
        <f>+'CUADRO 7B'!P118</f>
        <v>0</v>
      </c>
      <c r="Q68" s="58">
        <f>+'CUADRO 7B'!Q118</f>
        <v>5876.7097021899999</v>
      </c>
      <c r="R68" s="58">
        <f>+'CUADRO 7B'!R118</f>
        <v>45954.042042220004</v>
      </c>
      <c r="S68" s="58">
        <f>+'CUADRO 7B'!S118</f>
        <v>70413.489118080004</v>
      </c>
      <c r="T68" s="58">
        <f>+'CUADRO 7B'!T118</f>
        <v>93666.876669060002</v>
      </c>
      <c r="U68" s="58">
        <f>+'CUADRO 7B'!U118</f>
        <v>87466.551644749998</v>
      </c>
      <c r="V68" s="58">
        <f>+'CUADRO 7B'!V118</f>
        <v>107703.86976303</v>
      </c>
      <c r="W68" s="58">
        <f>+'CUADRO 7B'!W118</f>
        <v>98219.685930690001</v>
      </c>
      <c r="X68" s="58">
        <f>+'CUADRO 7B'!X118</f>
        <v>96658.641158769999</v>
      </c>
      <c r="Y68" s="58">
        <f>+'CUADRO 7B'!Y118</f>
        <v>156919.51725412</v>
      </c>
      <c r="Z68" s="58">
        <f>+'CUADRO 7B'!Z118</f>
        <v>241238.91150700001</v>
      </c>
      <c r="AA68" s="58">
        <f>+'CUADRO 7B'!AA118</f>
        <v>259419.91530167</v>
      </c>
    </row>
    <row r="69" spans="2:27" x14ac:dyDescent="0.2">
      <c r="B69" s="61" t="s">
        <v>211</v>
      </c>
      <c r="C69" s="58">
        <f>+'CUADRO 7B'!C119</f>
        <v>0</v>
      </c>
      <c r="D69" s="58">
        <f>+'CUADRO 7B'!D119</f>
        <v>0</v>
      </c>
      <c r="E69" s="58">
        <f>+'CUADRO 7B'!E119</f>
        <v>0</v>
      </c>
      <c r="F69" s="58">
        <f>+'CUADRO 7B'!F119</f>
        <v>0</v>
      </c>
      <c r="G69" s="58">
        <f>+'CUADRO 7B'!G119</f>
        <v>0</v>
      </c>
      <c r="H69" s="58">
        <f>+'CUADRO 7B'!H119</f>
        <v>0</v>
      </c>
      <c r="I69" s="58">
        <f>+'CUADRO 7B'!I119</f>
        <v>0</v>
      </c>
      <c r="J69" s="58">
        <f>+'CUADRO 7B'!J119</f>
        <v>0</v>
      </c>
      <c r="K69" s="58">
        <f>+'CUADRO 7B'!K119</f>
        <v>0</v>
      </c>
      <c r="L69" s="58">
        <f>+'CUADRO 7B'!L119</f>
        <v>0</v>
      </c>
      <c r="M69" s="58">
        <f>+'CUADRO 7B'!M119</f>
        <v>0</v>
      </c>
      <c r="N69" s="58">
        <f>+'CUADRO 7B'!N119</f>
        <v>0</v>
      </c>
      <c r="O69" s="58">
        <f>+'CUADRO 7B'!O119</f>
        <v>0</v>
      </c>
      <c r="P69" s="58">
        <f>+'CUADRO 7B'!P119</f>
        <v>0</v>
      </c>
      <c r="Q69" s="58">
        <f>+'CUADRO 7B'!Q119</f>
        <v>0</v>
      </c>
      <c r="R69" s="58">
        <f>+'CUADRO 7B'!R119</f>
        <v>0</v>
      </c>
      <c r="S69" s="58">
        <f>+'CUADRO 7B'!S119</f>
        <v>0</v>
      </c>
      <c r="T69" s="58">
        <f>+'CUADRO 7B'!T119</f>
        <v>0</v>
      </c>
      <c r="U69" s="58">
        <f>+'CUADRO 7B'!U119</f>
        <v>26402.300085999999</v>
      </c>
      <c r="V69" s="58">
        <f>+'CUADRO 7B'!V119</f>
        <v>62132.009840999999</v>
      </c>
      <c r="W69" s="58">
        <f>+'CUADRO 7B'!W119</f>
        <v>29386.748106999999</v>
      </c>
      <c r="X69" s="58">
        <f>+'CUADRO 7B'!X119</f>
        <v>30394.857581</v>
      </c>
      <c r="Y69" s="58">
        <f>+'CUADRO 7B'!Y119</f>
        <v>39558.622113999998</v>
      </c>
      <c r="Z69" s="58">
        <f>+'CUADRO 7B'!Z119</f>
        <v>51115.910433999998</v>
      </c>
      <c r="AA69" s="58">
        <f>+'CUADRO 7B'!AA119</f>
        <v>50572.278756</v>
      </c>
    </row>
    <row r="70" spans="2:27" x14ac:dyDescent="0.2">
      <c r="B70" s="61" t="s">
        <v>212</v>
      </c>
      <c r="C70" s="58">
        <f>+'CUADRO 7B'!C120</f>
        <v>0</v>
      </c>
      <c r="D70" s="58">
        <f>+'CUADRO 7B'!D120</f>
        <v>0</v>
      </c>
      <c r="E70" s="58">
        <f>+'CUADRO 7B'!E120</f>
        <v>0</v>
      </c>
      <c r="F70" s="58">
        <f>+'CUADRO 7B'!F120</f>
        <v>0</v>
      </c>
      <c r="G70" s="58">
        <f>+'CUADRO 7B'!G120</f>
        <v>0</v>
      </c>
      <c r="H70" s="58">
        <f>+'CUADRO 7B'!H120</f>
        <v>0</v>
      </c>
      <c r="I70" s="58">
        <f>+'CUADRO 7B'!I120</f>
        <v>0</v>
      </c>
      <c r="J70" s="58">
        <f>+'CUADRO 7B'!J120</f>
        <v>0</v>
      </c>
      <c r="K70" s="58">
        <f>+'CUADRO 7B'!K120</f>
        <v>0</v>
      </c>
      <c r="L70" s="58">
        <f>+'CUADRO 7B'!L120</f>
        <v>0</v>
      </c>
      <c r="M70" s="58">
        <f>+'CUADRO 7B'!M120</f>
        <v>0</v>
      </c>
      <c r="N70" s="58">
        <f>+'CUADRO 7B'!N120</f>
        <v>0</v>
      </c>
      <c r="O70" s="58">
        <f>+'CUADRO 7B'!O120</f>
        <v>0</v>
      </c>
      <c r="P70" s="58">
        <f>+'CUADRO 7B'!P120</f>
        <v>0</v>
      </c>
      <c r="Q70" s="58">
        <f>+'CUADRO 7B'!Q120</f>
        <v>0</v>
      </c>
      <c r="R70" s="58">
        <f>+'CUADRO 7B'!R120</f>
        <v>0</v>
      </c>
      <c r="S70" s="58">
        <f>+'CUADRO 7B'!S120</f>
        <v>25.426500000000001</v>
      </c>
      <c r="T70" s="58">
        <f>+'CUADRO 7B'!T120</f>
        <v>24.351944</v>
      </c>
      <c r="U70" s="58">
        <f>+'CUADRO 7B'!U120</f>
        <v>6.1524999999999999</v>
      </c>
      <c r="V70" s="58">
        <f>+'CUADRO 7B'!V120</f>
        <v>0</v>
      </c>
      <c r="W70" s="58">
        <f>+'CUADRO 7B'!W120</f>
        <v>0</v>
      </c>
      <c r="X70" s="58">
        <f>+'CUADRO 7B'!X120</f>
        <v>0</v>
      </c>
      <c r="Y70" s="58">
        <f>+'CUADRO 7B'!Y120</f>
        <v>0</v>
      </c>
      <c r="Z70" s="58">
        <f>+'CUADRO 7B'!Z120</f>
        <v>0</v>
      </c>
      <c r="AA70" s="58">
        <f>+'CUADRO 7B'!AA120</f>
        <v>0</v>
      </c>
    </row>
    <row r="71" spans="2:27" x14ac:dyDescent="0.2">
      <c r="B71" s="61" t="s">
        <v>213</v>
      </c>
      <c r="C71" s="58">
        <f>+'CUADRO 7B'!C121</f>
        <v>0</v>
      </c>
      <c r="D71" s="58">
        <f>+'CUADRO 7B'!D121</f>
        <v>0</v>
      </c>
      <c r="E71" s="58">
        <f>+'CUADRO 7B'!E121</f>
        <v>0</v>
      </c>
      <c r="F71" s="58">
        <f>+'CUADRO 7B'!F121</f>
        <v>0</v>
      </c>
      <c r="G71" s="58">
        <f>+'CUADRO 7B'!G121</f>
        <v>0</v>
      </c>
      <c r="H71" s="58">
        <f>+'CUADRO 7B'!H121</f>
        <v>0</v>
      </c>
      <c r="I71" s="58">
        <f>+'CUADRO 7B'!I121</f>
        <v>0</v>
      </c>
      <c r="J71" s="58">
        <f>+'CUADRO 7B'!J121</f>
        <v>0</v>
      </c>
      <c r="K71" s="58">
        <f>+'CUADRO 7B'!K121</f>
        <v>0</v>
      </c>
      <c r="L71" s="58">
        <f>+'CUADRO 7B'!L121</f>
        <v>0</v>
      </c>
      <c r="M71" s="58">
        <f>+'CUADRO 7B'!M121</f>
        <v>0</v>
      </c>
      <c r="N71" s="58">
        <f>+'CUADRO 7B'!N121</f>
        <v>0</v>
      </c>
      <c r="O71" s="58">
        <f>+'CUADRO 7B'!O121</f>
        <v>0</v>
      </c>
      <c r="P71" s="58">
        <f>+'CUADRO 7B'!P121</f>
        <v>0</v>
      </c>
      <c r="Q71" s="58">
        <f>+'CUADRO 7B'!Q121</f>
        <v>0</v>
      </c>
      <c r="R71" s="58">
        <f>+'CUADRO 7B'!R121</f>
        <v>0</v>
      </c>
      <c r="S71" s="58">
        <f>+'CUADRO 7B'!S121</f>
        <v>0</v>
      </c>
      <c r="T71" s="58">
        <f>+'CUADRO 7B'!T121</f>
        <v>0</v>
      </c>
      <c r="U71" s="58">
        <f>+'CUADRO 7B'!U121</f>
        <v>0</v>
      </c>
      <c r="V71" s="58">
        <f>+'CUADRO 7B'!V121</f>
        <v>0</v>
      </c>
      <c r="W71" s="58">
        <f>+'CUADRO 7B'!W121</f>
        <v>0</v>
      </c>
      <c r="X71" s="58">
        <f>+'CUADRO 7B'!X121</f>
        <v>0</v>
      </c>
      <c r="Y71" s="58">
        <f>+'CUADRO 7B'!Y121</f>
        <v>0</v>
      </c>
      <c r="Z71" s="58">
        <f>+'CUADRO 7B'!Z121</f>
        <v>0</v>
      </c>
      <c r="AA71" s="58">
        <f>+'CUADRO 7B'!AA121</f>
        <v>0</v>
      </c>
    </row>
    <row r="72" spans="2:27" x14ac:dyDescent="0.2">
      <c r="B72" s="61" t="s">
        <v>214</v>
      </c>
      <c r="C72" s="58">
        <f>+'CUADRO 7B'!C122</f>
        <v>0</v>
      </c>
      <c r="D72" s="58">
        <f>+'CUADRO 7B'!D122</f>
        <v>0</v>
      </c>
      <c r="E72" s="58">
        <f>+'CUADRO 7B'!E122</f>
        <v>0</v>
      </c>
      <c r="F72" s="58">
        <f>+'CUADRO 7B'!F122</f>
        <v>0</v>
      </c>
      <c r="G72" s="58">
        <f>+'CUADRO 7B'!G122</f>
        <v>0</v>
      </c>
      <c r="H72" s="58">
        <f>+'CUADRO 7B'!H122</f>
        <v>0</v>
      </c>
      <c r="I72" s="58">
        <f>+'CUADRO 7B'!I122</f>
        <v>0</v>
      </c>
      <c r="J72" s="58">
        <f>+'CUADRO 7B'!J122</f>
        <v>0</v>
      </c>
      <c r="K72" s="58">
        <f>+'CUADRO 7B'!K122</f>
        <v>0</v>
      </c>
      <c r="L72" s="58">
        <f>+'CUADRO 7B'!L122</f>
        <v>0</v>
      </c>
      <c r="M72" s="58">
        <f>+'CUADRO 7B'!M122</f>
        <v>0</v>
      </c>
      <c r="N72" s="58">
        <f>+'CUADRO 7B'!N122</f>
        <v>0</v>
      </c>
      <c r="O72" s="58">
        <f>+'CUADRO 7B'!O122</f>
        <v>0</v>
      </c>
      <c r="P72" s="58">
        <f>+'CUADRO 7B'!P122</f>
        <v>0</v>
      </c>
      <c r="Q72" s="58">
        <f>+'CUADRO 7B'!Q122</f>
        <v>0</v>
      </c>
      <c r="R72" s="58">
        <f>+'CUADRO 7B'!R122</f>
        <v>0</v>
      </c>
      <c r="S72" s="58">
        <f>+'CUADRO 7B'!S122</f>
        <v>0</v>
      </c>
      <c r="T72" s="58">
        <f>+'CUADRO 7B'!T122</f>
        <v>0</v>
      </c>
      <c r="U72" s="58">
        <f>+'CUADRO 7B'!U122</f>
        <v>0</v>
      </c>
      <c r="V72" s="58">
        <f>+'CUADRO 7B'!V122</f>
        <v>0</v>
      </c>
      <c r="W72" s="58">
        <f>+'CUADRO 7B'!W122</f>
        <v>0</v>
      </c>
      <c r="X72" s="58">
        <f>+'CUADRO 7B'!X122</f>
        <v>0</v>
      </c>
      <c r="Y72" s="58">
        <f>+'CUADRO 7B'!Y122</f>
        <v>0</v>
      </c>
      <c r="Z72" s="58">
        <f>+'CUADRO 7B'!Z122</f>
        <v>11353.799494569999</v>
      </c>
      <c r="AA72" s="58">
        <f>+'CUADRO 7B'!AA122</f>
        <v>7925.1785884499996</v>
      </c>
    </row>
    <row r="73" spans="2:27" x14ac:dyDescent="0.2">
      <c r="B73" s="61" t="s">
        <v>215</v>
      </c>
      <c r="C73" s="58">
        <f>+'CUADRO 7B'!C123</f>
        <v>0</v>
      </c>
      <c r="D73" s="58">
        <f>+'CUADRO 7B'!D123</f>
        <v>0</v>
      </c>
      <c r="E73" s="58">
        <f>+'CUADRO 7B'!E123</f>
        <v>0</v>
      </c>
      <c r="F73" s="58">
        <f>+'CUADRO 7B'!F123</f>
        <v>0</v>
      </c>
      <c r="G73" s="58">
        <f>+'CUADRO 7B'!G123</f>
        <v>0</v>
      </c>
      <c r="H73" s="58">
        <f>+'CUADRO 7B'!H123</f>
        <v>0</v>
      </c>
      <c r="I73" s="58">
        <f>+'CUADRO 7B'!I123</f>
        <v>0</v>
      </c>
      <c r="J73" s="58">
        <f>+'CUADRO 7B'!J123</f>
        <v>0</v>
      </c>
      <c r="K73" s="58">
        <f>+'CUADRO 7B'!K123</f>
        <v>0</v>
      </c>
      <c r="L73" s="58">
        <f>+'CUADRO 7B'!L123</f>
        <v>0</v>
      </c>
      <c r="M73" s="58">
        <f>+'CUADRO 7B'!M123</f>
        <v>0</v>
      </c>
      <c r="N73" s="58">
        <f>+'CUADRO 7B'!N123</f>
        <v>0</v>
      </c>
      <c r="O73" s="58">
        <f>+'CUADRO 7B'!O123</f>
        <v>0</v>
      </c>
      <c r="P73" s="58">
        <f>+'CUADRO 7B'!P123</f>
        <v>0</v>
      </c>
      <c r="Q73" s="58">
        <f>+'CUADRO 7B'!Q123</f>
        <v>0</v>
      </c>
      <c r="R73" s="58">
        <f>+'CUADRO 7B'!R123</f>
        <v>0</v>
      </c>
      <c r="S73" s="58">
        <f>+'CUADRO 7B'!S123</f>
        <v>0</v>
      </c>
      <c r="T73" s="58">
        <f>+'CUADRO 7B'!T123</f>
        <v>0</v>
      </c>
      <c r="U73" s="58">
        <f>+'CUADRO 7B'!U123</f>
        <v>0</v>
      </c>
      <c r="V73" s="58">
        <f>+'CUADRO 7B'!V123</f>
        <v>0</v>
      </c>
      <c r="W73" s="58">
        <f>+'CUADRO 7B'!W123</f>
        <v>23605261.809370499</v>
      </c>
      <c r="X73" s="58">
        <f>+'CUADRO 7B'!X123</f>
        <v>28805752.067126397</v>
      </c>
      <c r="Y73" s="58">
        <f>+'CUADRO 7B'!Y123</f>
        <v>347285.68035232002</v>
      </c>
      <c r="Z73" s="58">
        <f>+'CUADRO 7B'!Z123</f>
        <v>338793.08259932999</v>
      </c>
      <c r="AA73" s="58">
        <f>+'CUADRO 7B'!AA123</f>
        <v>25064.997868999999</v>
      </c>
    </row>
    <row r="74" spans="2:27" x14ac:dyDescent="0.2">
      <c r="B74" s="61" t="s">
        <v>216</v>
      </c>
      <c r="C74" s="58">
        <f>+'CUADRO 7B'!C124</f>
        <v>0</v>
      </c>
      <c r="D74" s="58">
        <f>+'CUADRO 7B'!D124</f>
        <v>0</v>
      </c>
      <c r="E74" s="58">
        <f>+'CUADRO 7B'!E124</f>
        <v>0</v>
      </c>
      <c r="F74" s="58">
        <f>+'CUADRO 7B'!F124</f>
        <v>0</v>
      </c>
      <c r="G74" s="58">
        <f>+'CUADRO 7B'!G124</f>
        <v>0</v>
      </c>
      <c r="H74" s="58">
        <f>+'CUADRO 7B'!H124</f>
        <v>0</v>
      </c>
      <c r="I74" s="58">
        <f>+'CUADRO 7B'!I124</f>
        <v>0</v>
      </c>
      <c r="J74" s="58">
        <f>+'CUADRO 7B'!J124</f>
        <v>0</v>
      </c>
      <c r="K74" s="58">
        <f>+'CUADRO 7B'!K124</f>
        <v>0</v>
      </c>
      <c r="L74" s="58">
        <f>+'CUADRO 7B'!L124</f>
        <v>0</v>
      </c>
      <c r="M74" s="58">
        <f>+'CUADRO 7B'!M124</f>
        <v>0</v>
      </c>
      <c r="N74" s="58">
        <f>+'CUADRO 7B'!N124</f>
        <v>0</v>
      </c>
      <c r="O74" s="58">
        <f>+'CUADRO 7B'!O124</f>
        <v>0</v>
      </c>
      <c r="P74" s="58">
        <f>+'CUADRO 7B'!P124</f>
        <v>0</v>
      </c>
      <c r="Q74" s="58">
        <f>+'CUADRO 7B'!Q124</f>
        <v>0</v>
      </c>
      <c r="R74" s="58">
        <f>+'CUADRO 7B'!R124</f>
        <v>0</v>
      </c>
      <c r="S74" s="58">
        <f>+'CUADRO 7B'!S124</f>
        <v>0</v>
      </c>
      <c r="T74" s="58">
        <f>+'CUADRO 7B'!T124</f>
        <v>0</v>
      </c>
      <c r="U74" s="58">
        <f>+'CUADRO 7B'!U124</f>
        <v>0</v>
      </c>
      <c r="V74" s="58">
        <f>+'CUADRO 7B'!V124</f>
        <v>0</v>
      </c>
      <c r="W74" s="58">
        <f>+'CUADRO 7B'!W124</f>
        <v>0</v>
      </c>
      <c r="X74" s="58">
        <f>+'CUADRO 7B'!X124</f>
        <v>0</v>
      </c>
      <c r="Y74" s="58">
        <f>+'CUADRO 7B'!Y124</f>
        <v>0</v>
      </c>
      <c r="Z74" s="58">
        <f>+'CUADRO 7B'!Z124</f>
        <v>0</v>
      </c>
      <c r="AA74" s="58">
        <f>+'CUADRO 7B'!AA124</f>
        <v>0</v>
      </c>
    </row>
    <row r="75" spans="2:27" x14ac:dyDescent="0.2">
      <c r="B75" s="61" t="s">
        <v>217</v>
      </c>
      <c r="C75" s="58">
        <f>+'CUADRO 7B'!C125</f>
        <v>0</v>
      </c>
      <c r="D75" s="58">
        <f>+'CUADRO 7B'!D125</f>
        <v>0</v>
      </c>
      <c r="E75" s="58">
        <f>+'CUADRO 7B'!E125</f>
        <v>0</v>
      </c>
      <c r="F75" s="58">
        <f>+'CUADRO 7B'!F125</f>
        <v>0</v>
      </c>
      <c r="G75" s="58">
        <f>+'CUADRO 7B'!G125</f>
        <v>0</v>
      </c>
      <c r="H75" s="58">
        <f>+'CUADRO 7B'!H125</f>
        <v>0</v>
      </c>
      <c r="I75" s="58">
        <f>+'CUADRO 7B'!I125</f>
        <v>0</v>
      </c>
      <c r="J75" s="58">
        <f>+'CUADRO 7B'!J125</f>
        <v>0</v>
      </c>
      <c r="K75" s="58">
        <f>+'CUADRO 7B'!K125</f>
        <v>0</v>
      </c>
      <c r="L75" s="58">
        <f>+'CUADRO 7B'!L125</f>
        <v>0</v>
      </c>
      <c r="M75" s="58">
        <f>+'CUADRO 7B'!M125</f>
        <v>0</v>
      </c>
      <c r="N75" s="58">
        <f>+'CUADRO 7B'!N125</f>
        <v>0</v>
      </c>
      <c r="O75" s="58">
        <f>+'CUADRO 7B'!O125</f>
        <v>0</v>
      </c>
      <c r="P75" s="58">
        <f>+'CUADRO 7B'!P125</f>
        <v>0</v>
      </c>
      <c r="Q75" s="58">
        <f>+'CUADRO 7B'!Q125</f>
        <v>0</v>
      </c>
      <c r="R75" s="58">
        <f>+'CUADRO 7B'!R125</f>
        <v>0</v>
      </c>
      <c r="S75" s="58">
        <f>+'CUADRO 7B'!S125</f>
        <v>0</v>
      </c>
      <c r="T75" s="58">
        <f>+'CUADRO 7B'!T125</f>
        <v>0</v>
      </c>
      <c r="U75" s="58">
        <f>+'CUADRO 7B'!U125</f>
        <v>0</v>
      </c>
      <c r="V75" s="58">
        <f>+'CUADRO 7B'!V125</f>
        <v>0</v>
      </c>
      <c r="W75" s="58">
        <f>+'CUADRO 7B'!W125</f>
        <v>0</v>
      </c>
      <c r="X75" s="58">
        <f>+'CUADRO 7B'!X125</f>
        <v>0</v>
      </c>
      <c r="Y75" s="58">
        <f>+'CUADRO 7B'!Y125</f>
        <v>2.1</v>
      </c>
      <c r="Z75" s="58">
        <f>+'CUADRO 7B'!Z125</f>
        <v>10.487762999999999</v>
      </c>
      <c r="AA75" s="58">
        <f>+'CUADRO 7B'!AA125</f>
        <v>79.029353999999998</v>
      </c>
    </row>
    <row r="76" spans="2:27" x14ac:dyDescent="0.2">
      <c r="B76" s="61" t="s">
        <v>218</v>
      </c>
      <c r="C76" s="58">
        <f>+'CUADRO 7B'!C126</f>
        <v>0</v>
      </c>
      <c r="D76" s="58">
        <f>+'CUADRO 7B'!D126</f>
        <v>0</v>
      </c>
      <c r="E76" s="58">
        <f>+'CUADRO 7B'!E126</f>
        <v>0</v>
      </c>
      <c r="F76" s="58">
        <f>+'CUADRO 7B'!F126</f>
        <v>0</v>
      </c>
      <c r="G76" s="58">
        <f>+'CUADRO 7B'!G126</f>
        <v>0</v>
      </c>
      <c r="H76" s="58">
        <f>+'CUADRO 7B'!H126</f>
        <v>0</v>
      </c>
      <c r="I76" s="58">
        <f>+'CUADRO 7B'!I126</f>
        <v>0</v>
      </c>
      <c r="J76" s="58">
        <f>+'CUADRO 7B'!J126</f>
        <v>0</v>
      </c>
      <c r="K76" s="58">
        <f>+'CUADRO 7B'!K126</f>
        <v>0</v>
      </c>
      <c r="L76" s="58">
        <f>+'CUADRO 7B'!L126</f>
        <v>0</v>
      </c>
      <c r="M76" s="58">
        <f>+'CUADRO 7B'!M126</f>
        <v>0</v>
      </c>
      <c r="N76" s="58">
        <f>+'CUADRO 7B'!N126</f>
        <v>0</v>
      </c>
      <c r="O76" s="58">
        <f>+'CUADRO 7B'!O126</f>
        <v>0</v>
      </c>
      <c r="P76" s="58">
        <f>+'CUADRO 7B'!P126</f>
        <v>0</v>
      </c>
      <c r="Q76" s="58">
        <f>+'CUADRO 7B'!Q126</f>
        <v>0</v>
      </c>
      <c r="R76" s="58">
        <f>+'CUADRO 7B'!R126</f>
        <v>0</v>
      </c>
      <c r="S76" s="58">
        <f>+'CUADRO 7B'!S126</f>
        <v>0</v>
      </c>
      <c r="T76" s="58">
        <f>+'CUADRO 7B'!T126</f>
        <v>0</v>
      </c>
      <c r="U76" s="58">
        <f>+'CUADRO 7B'!U126</f>
        <v>0</v>
      </c>
      <c r="V76" s="58">
        <f>+'CUADRO 7B'!V126</f>
        <v>0</v>
      </c>
      <c r="W76" s="58">
        <f>+'CUADRO 7B'!W126</f>
        <v>0</v>
      </c>
      <c r="X76" s="58">
        <f>+'CUADRO 7B'!X126</f>
        <v>0</v>
      </c>
      <c r="Y76" s="58">
        <f>+'CUADRO 7B'!Y126</f>
        <v>0</v>
      </c>
      <c r="Z76" s="58">
        <f>+'CUADRO 7B'!Z126</f>
        <v>635.45478364999997</v>
      </c>
      <c r="AA76" s="58">
        <f>+'CUADRO 7B'!AA126</f>
        <v>279.80365673</v>
      </c>
    </row>
    <row r="77" spans="2:27" x14ac:dyDescent="0.2">
      <c r="B77" s="67" t="s">
        <v>359</v>
      </c>
      <c r="C77" s="53">
        <f>SUM(C8:C76)</f>
        <v>2794209.6756699998</v>
      </c>
      <c r="D77" s="53">
        <f t="shared" ref="D77:AA77" si="0">SUM(D8:D76)</f>
        <v>2002284.3196419999</v>
      </c>
      <c r="E77" s="53">
        <f t="shared" si="0"/>
        <v>2463069.0007430003</v>
      </c>
      <c r="F77" s="53">
        <f t="shared" si="0"/>
        <v>3116924.0527659995</v>
      </c>
      <c r="G77" s="53">
        <f t="shared" si="0"/>
        <v>3147609.2886670008</v>
      </c>
      <c r="H77" s="53">
        <f t="shared" si="0"/>
        <v>3803457.5036840001</v>
      </c>
      <c r="I77" s="53">
        <f t="shared" si="0"/>
        <v>4200129.7342319991</v>
      </c>
      <c r="J77" s="53">
        <f t="shared" si="0"/>
        <v>5015226.5923700025</v>
      </c>
      <c r="K77" s="53">
        <f t="shared" si="0"/>
        <v>4425557.4791869996</v>
      </c>
      <c r="L77" s="53">
        <f t="shared" si="0"/>
        <v>4098752.0042909994</v>
      </c>
      <c r="M77" s="53">
        <f t="shared" si="0"/>
        <v>4722519.4360890016</v>
      </c>
      <c r="N77" s="53">
        <f t="shared" si="0"/>
        <v>5267634.691368049</v>
      </c>
      <c r="O77" s="53">
        <f t="shared" si="0"/>
        <v>6020875.133069301</v>
      </c>
      <c r="P77" s="53">
        <f t="shared" si="0"/>
        <v>9992063.2316693906</v>
      </c>
      <c r="Q77" s="53">
        <f t="shared" si="0"/>
        <v>19229338.872757092</v>
      </c>
      <c r="R77" s="53">
        <f t="shared" si="0"/>
        <v>22263884.027796961</v>
      </c>
      <c r="S77" s="53">
        <f t="shared" si="0"/>
        <v>23525934.594151177</v>
      </c>
      <c r="T77" s="53">
        <f t="shared" si="0"/>
        <v>14788978.537744451</v>
      </c>
      <c r="U77" s="53">
        <f t="shared" si="0"/>
        <v>11506270.141167184</v>
      </c>
      <c r="V77" s="53">
        <f t="shared" si="0"/>
        <v>11672488.297040604</v>
      </c>
      <c r="W77" s="53">
        <f t="shared" si="0"/>
        <v>33897127.066096775</v>
      </c>
      <c r="X77" s="53">
        <f t="shared" si="0"/>
        <v>41744271.51263503</v>
      </c>
      <c r="Y77" s="53">
        <f t="shared" si="0"/>
        <v>16357237.44020489</v>
      </c>
      <c r="Z77" s="53">
        <f t="shared" si="0"/>
        <v>16887097.330131978</v>
      </c>
      <c r="AA77" s="53">
        <f t="shared" si="0"/>
        <v>17565517.10013143</v>
      </c>
    </row>
    <row r="78" spans="2:27" x14ac:dyDescent="0.2">
      <c r="B78" s="4" t="str">
        <f>+'CUADRO 1B'!B19</f>
        <v>Fuente: Ministerio de Hacienda y Crédito Público.  Ejecución de ingresos y gastos de las entidades del Presupuesto General de la Nación.</v>
      </c>
    </row>
    <row r="79" spans="2:27" x14ac:dyDescent="0.2">
      <c r="B79" s="4" t="str">
        <f>'CUADRO 3B'!B21</f>
        <v>Nota 1/: Información a diciembre de 2024.</v>
      </c>
    </row>
  </sheetData>
  <mergeCells count="1">
    <mergeCell ref="B1:Z1"/>
  </mergeCells>
  <printOptions horizontalCentered="1" verticalCentered="1"/>
  <pageMargins left="0.15748031496062992" right="0.15748031496062992" top="0.19685039370078741" bottom="0.39370078740157483" header="0" footer="0"/>
  <pageSetup scale="41" orientation="landscape" r:id="rId1"/>
  <headerFooter alignWithMargins="0">
    <oddFooter>&amp;L&amp;8&amp;Z&amp;F&amp;A&amp;R&amp;8&amp;D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2</vt:i4>
      </vt:variant>
    </vt:vector>
  </HeadingPairs>
  <TitlesOfParts>
    <vt:vector size="23" baseType="lpstr">
      <vt:lpstr>INDICE</vt:lpstr>
      <vt:lpstr>CUADROS 1A</vt:lpstr>
      <vt:lpstr>CUADRO 1B</vt:lpstr>
      <vt:lpstr>CUADRO 2A</vt:lpstr>
      <vt:lpstr>CUADRO 2B</vt:lpstr>
      <vt:lpstr>CUADRO 3A</vt:lpstr>
      <vt:lpstr>CUADRO 3B</vt:lpstr>
      <vt:lpstr>CUADRO 4A</vt:lpstr>
      <vt:lpstr>CUADRO 4B</vt:lpstr>
      <vt:lpstr>CUADRO 5A</vt:lpstr>
      <vt:lpstr>CUADRO 5B</vt:lpstr>
      <vt:lpstr>CUADRO 6A</vt:lpstr>
      <vt:lpstr>CUADRO 6B</vt:lpstr>
      <vt:lpstr>CUADRO 7A</vt:lpstr>
      <vt:lpstr>CUADRO 7B</vt:lpstr>
      <vt:lpstr>GRAFICO 1</vt:lpstr>
      <vt:lpstr>GRAFICO 2</vt:lpstr>
      <vt:lpstr>GRAFICO 3</vt:lpstr>
      <vt:lpstr>GRAFICO 4</vt:lpstr>
      <vt:lpstr>Recursos Capital (Recaudo)</vt:lpstr>
      <vt:lpstr>Fondos Especiales (Recaudo)</vt:lpstr>
      <vt:lpstr>'GRAFICO 1'!Área_de_impresión</vt:lpstr>
      <vt:lpstr>'GRAFICO 2'!Área_de_impresión</vt:lpstr>
    </vt:vector>
  </TitlesOfParts>
  <Company>Ministerio de Hacienda y Crédito Público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Grillo Rios</dc:creator>
  <cp:lastModifiedBy>Eddy Shirley Herreno Mosquera</cp:lastModifiedBy>
  <cp:lastPrinted>2024-11-19T21:40:38Z</cp:lastPrinted>
  <dcterms:created xsi:type="dcterms:W3CDTF">2016-08-30T22:12:38Z</dcterms:created>
  <dcterms:modified xsi:type="dcterms:W3CDTF">2025-02-17T21:09:32Z</dcterms:modified>
</cp:coreProperties>
</file>