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SERGIO RODRIGUEZ\Trabajo en Casa SRS\Informes Ejecucion Presupuestal\SGR\2025\9 Septiembre\"/>
    </mc:Choice>
  </mc:AlternateContent>
  <xr:revisionPtr revIDLastSave="0" documentId="13_ncr:1_{7998E8CE-A74E-4220-A9BC-241A4A972B75}"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2" l="1"/>
  <c r="K55" i="2"/>
  <c r="I55" i="2"/>
  <c r="G55" i="2"/>
  <c r="G12" i="13" l="1"/>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L37" i="2" l="1"/>
  <c r="I45" i="2"/>
  <c r="H31" i="2"/>
  <c r="I35" i="2" s="1"/>
  <c r="I36" i="2"/>
  <c r="M32" i="2"/>
  <c r="G32" i="2"/>
  <c r="K31" i="2"/>
  <c r="I32" i="2"/>
  <c r="J37" i="2"/>
  <c r="E9" i="2"/>
  <c r="E8" i="2" s="1"/>
  <c r="G21" i="2"/>
  <c r="L31" i="2"/>
  <c r="M31" i="2" s="1"/>
  <c r="I21" i="2"/>
  <c r="F37" i="2"/>
  <c r="H37" i="2"/>
  <c r="F31" i="2"/>
  <c r="K32" i="2"/>
  <c r="M21" i="2"/>
  <c r="K21" i="2"/>
  <c r="J60" i="2"/>
  <c r="F60" i="2"/>
  <c r="L60" i="2"/>
  <c r="H61" i="2"/>
  <c r="I31" i="2" l="1"/>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K12" i="2"/>
  <c r="J11" i="2"/>
  <c r="K11" i="2" l="1"/>
  <c r="J10" i="2"/>
  <c r="G9" i="2"/>
  <c r="F8" i="2"/>
  <c r="M12" i="2"/>
  <c r="L11" i="2"/>
  <c r="H9" i="2"/>
  <c r="I10" i="2"/>
  <c r="H8" i="2" l="1"/>
  <c r="I9" i="2"/>
  <c r="G8" i="2"/>
  <c r="F68" i="2"/>
  <c r="L10" i="2"/>
  <c r="M11" i="2"/>
  <c r="J9" i="2"/>
  <c r="K10" i="2"/>
  <c r="M10" i="2" l="1"/>
  <c r="L9" i="2"/>
  <c r="K9" i="2"/>
  <c r="J8" i="2"/>
  <c r="H68" i="2"/>
  <c r="I8" i="2"/>
  <c r="K8" i="2" l="1"/>
  <c r="J68" i="2"/>
  <c r="M9" i="2"/>
  <c r="L8" i="2"/>
  <c r="M8" i="2" l="1"/>
  <c r="L6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K68" i="2"/>
  <c r="M6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<sst xmlns="http://schemas.openxmlformats.org/spreadsheetml/2006/main" count="256" uniqueCount="189">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</sst>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173</v>
      </c>
      <c r="B3" s="59"/>
      <c r="C3" s="59"/>
      <c r="D3" s="59"/>
      <c r="E3" s="59"/>
      <c r="F3" s="59"/>
      <c r="G3" s="59"/>
      <c r="H3" s="48"/>
      <c r="I3" s="48"/>
      <c r="J3" s="48"/>
      <c r="K3" s="48"/>
      <c r="L3" s="48"/>
      <c r="M3" s="48"/>
      <c r="N3" s="48"/>
      <c r="O3" s="48"/>
    </row>
    <row r="4" spans="1:15" ht="15.75" x14ac:dyDescent="0.25">
      <c r="A4" s="59" t="str">
        <f>+'Informe de Ejecución'!A4:L4</f>
        <v>PERÍODO: A SEPTIEMBRE DE 2025</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179</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180</v>
      </c>
      <c r="C10" s="58"/>
      <c r="D10" s="58"/>
      <c r="E10" s="58"/>
      <c r="F10" s="58"/>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58" t="s">
        <v>183</v>
      </c>
      <c r="C12" s="58"/>
      <c r="D12" s="58"/>
      <c r="E12" s="58"/>
      <c r="F12" s="58"/>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58" t="s">
        <v>178</v>
      </c>
      <c r="C14" s="58"/>
      <c r="D14" s="58"/>
      <c r="E14" s="58"/>
      <c r="F14" s="58"/>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173</v>
      </c>
      <c r="B3" s="59"/>
      <c r="C3" s="59"/>
      <c r="D3" s="59"/>
      <c r="E3" s="59"/>
      <c r="F3" s="59"/>
      <c r="G3" s="59"/>
      <c r="H3" s="59"/>
      <c r="I3" s="59"/>
      <c r="J3" s="59"/>
      <c r="K3" s="59"/>
      <c r="L3" s="59"/>
      <c r="M3" s="21"/>
    </row>
    <row r="4" spans="1:14" ht="15.75" x14ac:dyDescent="0.25">
      <c r="A4" s="59" t="s">
        <v>188</v>
      </c>
      <c r="B4" s="59"/>
      <c r="C4" s="59"/>
      <c r="D4" s="59"/>
      <c r="E4" s="59"/>
      <c r="F4" s="59"/>
      <c r="G4" s="59"/>
      <c r="H4" s="59"/>
      <c r="I4" s="59"/>
      <c r="J4" s="59"/>
      <c r="K4" s="59"/>
      <c r="L4" s="59"/>
      <c r="M4" s="21"/>
    </row>
    <row r="5" spans="1:14" ht="30" customHeight="1" x14ac:dyDescent="0.25">
      <c r="A5" s="7" t="s">
        <v>7</v>
      </c>
      <c r="B5" s="7" t="s">
        <v>8</v>
      </c>
      <c r="C5" s="7" t="s">
        <v>9</v>
      </c>
      <c r="D5" s="7" t="s">
        <v>3</v>
      </c>
      <c r="E5" s="7" t="s">
        <v>10</v>
      </c>
      <c r="F5" s="67" t="s">
        <v>11</v>
      </c>
      <c r="G5" s="68"/>
      <c r="H5" s="67" t="s">
        <v>12</v>
      </c>
      <c r="I5" s="68"/>
      <c r="J5" s="67" t="s">
        <v>13</v>
      </c>
      <c r="K5" s="68"/>
      <c r="L5" s="69" t="s">
        <v>14</v>
      </c>
      <c r="M5" s="70"/>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4847997727.4200001</v>
      </c>
      <c r="I8" s="31">
        <f t="shared" ref="I8:I36" si="2">+H8/E8</f>
        <v>0.25885023476925528</v>
      </c>
      <c r="J8" s="3">
        <f t="shared" si="0"/>
        <v>4825951575.5</v>
      </c>
      <c r="K8" s="31">
        <f t="shared" ref="K8:K36" si="3">+J8/E8</f>
        <v>0.25767311961345102</v>
      </c>
      <c r="L8" s="3">
        <f t="shared" si="0"/>
        <v>4825951575.5</v>
      </c>
      <c r="M8" s="31">
        <f t="shared" ref="M8:M36" si="4">+L8/E8</f>
        <v>0.25767311961345102</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4847997727.4200001</v>
      </c>
      <c r="I9" s="32">
        <f t="shared" si="2"/>
        <v>0.25885023476925528</v>
      </c>
      <c r="J9" s="12">
        <f>+J10+J21+J31</f>
        <v>4825951575.5</v>
      </c>
      <c r="K9" s="32">
        <f t="shared" si="3"/>
        <v>0.25767311961345102</v>
      </c>
      <c r="L9" s="12">
        <f>+L10+L21+L31</f>
        <v>4825951575.5</v>
      </c>
      <c r="M9" s="32">
        <f t="shared" si="4"/>
        <v>0.25767311961345102</v>
      </c>
    </row>
    <row r="10" spans="1:14" ht="21" customHeight="1" x14ac:dyDescent="0.25">
      <c r="A10" s="11" t="s">
        <v>2</v>
      </c>
      <c r="B10" s="11" t="s">
        <v>72</v>
      </c>
      <c r="C10" s="11" t="s">
        <v>73</v>
      </c>
      <c r="D10" s="12"/>
      <c r="E10" s="12">
        <f>+E11</f>
        <v>13141201061.439999</v>
      </c>
      <c r="F10" s="12">
        <f>+F11</f>
        <v>13141201061.439999</v>
      </c>
      <c r="G10" s="32">
        <f t="shared" si="1"/>
        <v>1</v>
      </c>
      <c r="H10" s="12">
        <f>+H11</f>
        <v>3464754025.5000005</v>
      </c>
      <c r="I10" s="32">
        <f t="shared" si="2"/>
        <v>0.26365581116223608</v>
      </c>
      <c r="J10" s="12">
        <f>+J11</f>
        <v>3442707873.5800004</v>
      </c>
      <c r="K10" s="32">
        <f t="shared" si="3"/>
        <v>0.26197817516709937</v>
      </c>
      <c r="L10" s="12">
        <f>+L11</f>
        <v>3442707873.5800004</v>
      </c>
      <c r="M10" s="32">
        <f t="shared" si="4"/>
        <v>0.26197817516709937</v>
      </c>
    </row>
    <row r="11" spans="1:14" x14ac:dyDescent="0.25">
      <c r="A11" s="22" t="s">
        <v>2</v>
      </c>
      <c r="B11" s="22" t="s">
        <v>71</v>
      </c>
      <c r="C11" s="23" t="s">
        <v>74</v>
      </c>
      <c r="D11" s="24"/>
      <c r="E11" s="25">
        <f>SUM(E12:E20)</f>
        <v>13141201061.439999</v>
      </c>
      <c r="F11" s="25">
        <f>SUM(F12:F20)</f>
        <v>13141201061.439999</v>
      </c>
      <c r="G11" s="33">
        <f>+F11/E11</f>
        <v>1</v>
      </c>
      <c r="H11" s="25">
        <f>SUM(H12:H20)</f>
        <v>3464754025.5000005</v>
      </c>
      <c r="I11" s="33">
        <f t="shared" si="2"/>
        <v>0.26365581116223608</v>
      </c>
      <c r="J11" s="25">
        <f>SUM(J12:J20)</f>
        <v>3442707873.5800004</v>
      </c>
      <c r="K11" s="33">
        <f>+J11/E11</f>
        <v>0.26197817516709937</v>
      </c>
      <c r="L11" s="25">
        <f>SUM(L12:L20)</f>
        <v>3442707873.5800004</v>
      </c>
      <c r="M11" s="33">
        <f t="shared" si="4"/>
        <v>0.26197817516709937</v>
      </c>
    </row>
    <row r="12" spans="1:14" x14ac:dyDescent="0.25">
      <c r="A12" s="13" t="s">
        <v>17</v>
      </c>
      <c r="B12" s="13" t="s">
        <v>75</v>
      </c>
      <c r="C12" s="14" t="s">
        <v>76</v>
      </c>
      <c r="D12" s="16">
        <v>1113010</v>
      </c>
      <c r="E12" s="2">
        <v>6818878718.8599997</v>
      </c>
      <c r="F12" s="2">
        <v>6818878718.8599997</v>
      </c>
      <c r="G12" s="34">
        <f>+F12/E12</f>
        <v>1</v>
      </c>
      <c r="H12" s="2">
        <v>2250003548.1300001</v>
      </c>
      <c r="I12" s="34">
        <f t="shared" si="2"/>
        <v>0.32996679379365212</v>
      </c>
      <c r="J12" s="2">
        <v>2235343715.2800002</v>
      </c>
      <c r="K12" s="34">
        <f>+J12/E12</f>
        <v>0.32781690472032793</v>
      </c>
      <c r="L12" s="2">
        <v>2235343715.2800002</v>
      </c>
      <c r="M12" s="34">
        <f>+L12/E12</f>
        <v>0.32781690472032793</v>
      </c>
    </row>
    <row r="13" spans="1:14" x14ac:dyDescent="0.25">
      <c r="A13" s="13" t="s">
        <v>17</v>
      </c>
      <c r="B13" s="13" t="s">
        <v>77</v>
      </c>
      <c r="C13" s="14" t="s">
        <v>18</v>
      </c>
      <c r="D13" s="16">
        <v>1113010</v>
      </c>
      <c r="E13" s="2">
        <v>4282276502.5999999</v>
      </c>
      <c r="F13" s="2">
        <v>4282276502.5999999</v>
      </c>
      <c r="G13" s="34">
        <f t="shared" si="1"/>
        <v>1</v>
      </c>
      <c r="H13" s="2">
        <v>809674724.86000001</v>
      </c>
      <c r="I13" s="34">
        <f t="shared" si="2"/>
        <v>0.18907576948111665</v>
      </c>
      <c r="J13" s="2">
        <v>802288405.78999996</v>
      </c>
      <c r="K13" s="34">
        <f t="shared" si="3"/>
        <v>0.18735091143761679</v>
      </c>
      <c r="L13" s="2">
        <v>802288405.78999996</v>
      </c>
      <c r="M13" s="34">
        <f t="shared" si="4"/>
        <v>0.18735091143761679</v>
      </c>
    </row>
    <row r="14" spans="1:14" x14ac:dyDescent="0.25">
      <c r="A14" s="13" t="s">
        <v>17</v>
      </c>
      <c r="B14" s="13" t="s">
        <v>78</v>
      </c>
      <c r="C14" s="14" t="s">
        <v>79</v>
      </c>
      <c r="D14" s="16">
        <v>1113010</v>
      </c>
      <c r="E14" s="2">
        <v>32197550.600000001</v>
      </c>
      <c r="F14" s="2">
        <v>32197550.600000001</v>
      </c>
      <c r="G14" s="34">
        <f t="shared" si="1"/>
        <v>1</v>
      </c>
      <c r="H14" s="2">
        <v>890379</v>
      </c>
      <c r="I14" s="34">
        <f t="shared" si="2"/>
        <v>2.7653625304031666E-2</v>
      </c>
      <c r="J14" s="2">
        <v>890379</v>
      </c>
      <c r="K14" s="34">
        <f t="shared" si="3"/>
        <v>2.7653625304031666E-2</v>
      </c>
      <c r="L14" s="2">
        <v>890379</v>
      </c>
      <c r="M14" s="34">
        <f t="shared" si="4"/>
        <v>2.7653625304031666E-2</v>
      </c>
    </row>
    <row r="15" spans="1:14" x14ac:dyDescent="0.25">
      <c r="A15" s="13" t="s">
        <v>17</v>
      </c>
      <c r="B15" s="13" t="s">
        <v>80</v>
      </c>
      <c r="C15" s="14" t="s">
        <v>81</v>
      </c>
      <c r="D15" s="16">
        <v>1113010</v>
      </c>
      <c r="E15" s="2">
        <v>31606400</v>
      </c>
      <c r="F15" s="2">
        <v>31606400</v>
      </c>
      <c r="G15" s="34">
        <f t="shared" si="1"/>
        <v>1</v>
      </c>
      <c r="H15" s="2">
        <v>1800000</v>
      </c>
      <c r="I15" s="34">
        <f t="shared" si="2"/>
        <v>5.6950491039789407E-2</v>
      </c>
      <c r="J15" s="2">
        <v>1800000</v>
      </c>
      <c r="K15" s="34">
        <f t="shared" si="3"/>
        <v>5.6950491039789407E-2</v>
      </c>
      <c r="L15" s="2">
        <v>1800000</v>
      </c>
      <c r="M15" s="34">
        <f t="shared" si="4"/>
        <v>5.6950491039789407E-2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75027612.459999993</v>
      </c>
      <c r="I17" s="34">
        <f t="shared" si="2"/>
        <v>0.15324283635844035</v>
      </c>
      <c r="J17" s="2">
        <v>75027612.459999993</v>
      </c>
      <c r="K17" s="34">
        <f t="shared" si="3"/>
        <v>0.15324283635844035</v>
      </c>
      <c r="L17" s="2">
        <v>75027612.459999993</v>
      </c>
      <c r="M17" s="34">
        <f t="shared" si="4"/>
        <v>0.15324283635844035</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6889301.5099999998</v>
      </c>
      <c r="I19" s="34">
        <f t="shared" si="2"/>
        <v>1.5515437286618394E-2</v>
      </c>
      <c r="J19" s="2">
        <v>6889301.5099999998</v>
      </c>
      <c r="K19" s="34">
        <f t="shared" si="3"/>
        <v>1.5515437286618394E-2</v>
      </c>
      <c r="L19" s="2">
        <v>6889301.5099999998</v>
      </c>
      <c r="M19" s="34">
        <f t="shared" si="4"/>
        <v>1.5515437286618394E-2</v>
      </c>
    </row>
    <row r="20" spans="1:13" x14ac:dyDescent="0.25">
      <c r="A20" s="13" t="s">
        <v>17</v>
      </c>
      <c r="B20" s="13" t="s">
        <v>87</v>
      </c>
      <c r="C20" s="14" t="s">
        <v>23</v>
      </c>
      <c r="D20" s="16">
        <v>1113010</v>
      </c>
      <c r="E20" s="2">
        <v>484776386.31999999</v>
      </c>
      <c r="F20" s="2">
        <v>484776386.31999999</v>
      </c>
      <c r="G20" s="34">
        <f t="shared" si="1"/>
        <v>1</v>
      </c>
      <c r="H20" s="2">
        <v>140017194.41</v>
      </c>
      <c r="I20" s="34">
        <f t="shared" si="2"/>
        <v>0.28882841318424884</v>
      </c>
      <c r="J20" s="2">
        <v>140017194.41</v>
      </c>
      <c r="K20" s="34">
        <f t="shared" si="3"/>
        <v>0.28882841318424884</v>
      </c>
      <c r="L20" s="2">
        <v>140017194.41</v>
      </c>
      <c r="M20" s="34">
        <f t="shared" si="4"/>
        <v>0.28882841318424884</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1147515326</v>
      </c>
      <c r="I21" s="32">
        <f t="shared" si="2"/>
        <v>0.30500792779586766</v>
      </c>
      <c r="J21" s="12">
        <f>SUM(J22:J30)</f>
        <v>1147515326</v>
      </c>
      <c r="K21" s="32">
        <f>+J21/E21</f>
        <v>0.30500792779586766</v>
      </c>
      <c r="L21" s="12">
        <f>SUM(L22:L30)</f>
        <v>1147515326</v>
      </c>
      <c r="M21" s="32">
        <f>+L21/E21</f>
        <v>0.30500792779586766</v>
      </c>
    </row>
    <row r="22" spans="1:13" x14ac:dyDescent="0.25">
      <c r="A22" s="13" t="s">
        <v>17</v>
      </c>
      <c r="B22" s="13" t="s">
        <v>90</v>
      </c>
      <c r="C22" s="14" t="s">
        <v>91</v>
      </c>
      <c r="D22" s="16">
        <v>1113010</v>
      </c>
      <c r="E22" s="2">
        <v>693532152</v>
      </c>
      <c r="F22" s="2">
        <v>693532152</v>
      </c>
      <c r="G22" s="34">
        <f t="shared" si="5"/>
        <v>1</v>
      </c>
      <c r="H22" s="2">
        <v>339096500</v>
      </c>
      <c r="I22" s="34">
        <f t="shared" si="2"/>
        <v>0.4889412827107113</v>
      </c>
      <c r="J22" s="2">
        <v>339096500</v>
      </c>
      <c r="K22" s="34">
        <f t="shared" si="3"/>
        <v>0.4889412827107113</v>
      </c>
      <c r="L22" s="2">
        <v>339096500</v>
      </c>
      <c r="M22" s="34">
        <f t="shared" si="4"/>
        <v>0.4889412827107113</v>
      </c>
    </row>
    <row r="23" spans="1:13" x14ac:dyDescent="0.25">
      <c r="A23" s="13" t="s">
        <v>17</v>
      </c>
      <c r="B23" s="13" t="s">
        <v>92</v>
      </c>
      <c r="C23" s="14" t="s">
        <v>93</v>
      </c>
      <c r="D23" s="16">
        <v>1113010</v>
      </c>
      <c r="E23" s="2">
        <v>780916001</v>
      </c>
      <c r="F23" s="2">
        <v>780916001</v>
      </c>
      <c r="G23" s="34">
        <f t="shared" si="5"/>
        <v>1</v>
      </c>
      <c r="H23" s="2">
        <v>240514300</v>
      </c>
      <c r="I23" s="34">
        <f t="shared" si="2"/>
        <v>0.30798997548009011</v>
      </c>
      <c r="J23" s="2">
        <v>240514300</v>
      </c>
      <c r="K23" s="34">
        <f t="shared" si="3"/>
        <v>0.30798997548009011</v>
      </c>
      <c r="L23" s="2">
        <v>240514300</v>
      </c>
      <c r="M23" s="34">
        <f t="shared" si="4"/>
        <v>0.30798997548009011</v>
      </c>
    </row>
    <row r="24" spans="1:13" x14ac:dyDescent="0.25">
      <c r="A24" s="13" t="s">
        <v>17</v>
      </c>
      <c r="B24" s="13" t="s">
        <v>94</v>
      </c>
      <c r="C24" s="14" t="s">
        <v>95</v>
      </c>
      <c r="D24" s="16">
        <v>1113010</v>
      </c>
      <c r="E24" s="2">
        <v>759878446</v>
      </c>
      <c r="F24" s="2">
        <v>759878446</v>
      </c>
      <c r="G24" s="34">
        <f t="shared" si="5"/>
        <v>1</v>
      </c>
      <c r="H24" s="2">
        <v>277661526</v>
      </c>
      <c r="I24" s="34">
        <f t="shared" si="2"/>
        <v>0.36540255545029632</v>
      </c>
      <c r="J24" s="2">
        <v>277661526</v>
      </c>
      <c r="K24" s="34">
        <f t="shared" si="3"/>
        <v>0.36540255545029632</v>
      </c>
      <c r="L24" s="2">
        <v>277661526</v>
      </c>
      <c r="M24" s="34">
        <f t="shared" si="4"/>
        <v>0.36540255545029632</v>
      </c>
    </row>
    <row r="25" spans="1:13" x14ac:dyDescent="0.25">
      <c r="A25" s="13" t="s">
        <v>17</v>
      </c>
      <c r="B25" s="13" t="s">
        <v>96</v>
      </c>
      <c r="C25" s="14" t="s">
        <v>97</v>
      </c>
      <c r="D25" s="16">
        <v>1113010</v>
      </c>
      <c r="E25" s="2">
        <v>441637726</v>
      </c>
      <c r="F25" s="2">
        <v>441637726</v>
      </c>
      <c r="G25" s="34">
        <f t="shared" si="5"/>
        <v>1</v>
      </c>
      <c r="H25" s="2">
        <v>122918500</v>
      </c>
      <c r="I25" s="34">
        <f t="shared" si="2"/>
        <v>0.27832427522281011</v>
      </c>
      <c r="J25" s="2">
        <v>122918500</v>
      </c>
      <c r="K25" s="34">
        <f t="shared" si="3"/>
        <v>0.27832427522281011</v>
      </c>
      <c r="L25" s="2">
        <v>122918500</v>
      </c>
      <c r="M25" s="34">
        <f t="shared" si="4"/>
        <v>0.27832427522281011</v>
      </c>
    </row>
    <row r="26" spans="1:13" x14ac:dyDescent="0.25">
      <c r="A26" s="13" t="s">
        <v>17</v>
      </c>
      <c r="B26" s="13" t="s">
        <v>98</v>
      </c>
      <c r="C26" s="14" t="s">
        <v>99</v>
      </c>
      <c r="D26" s="16">
        <v>1113010</v>
      </c>
      <c r="E26" s="2">
        <v>153560730</v>
      </c>
      <c r="F26" s="2">
        <v>153560730</v>
      </c>
      <c r="G26" s="34">
        <f t="shared" si="5"/>
        <v>1</v>
      </c>
      <c r="H26" s="2">
        <v>13561200</v>
      </c>
      <c r="I26" s="34">
        <f t="shared" si="2"/>
        <v>8.8311640612805109E-2</v>
      </c>
      <c r="J26" s="2">
        <v>13561200</v>
      </c>
      <c r="K26" s="34">
        <f t="shared" si="3"/>
        <v>8.8311640612805109E-2</v>
      </c>
      <c r="L26" s="2">
        <v>13561200</v>
      </c>
      <c r="M26" s="34">
        <f t="shared" si="4"/>
        <v>8.8311640612805109E-2</v>
      </c>
    </row>
    <row r="27" spans="1:13" x14ac:dyDescent="0.25">
      <c r="A27" s="13" t="s">
        <v>17</v>
      </c>
      <c r="B27" s="13" t="s">
        <v>100</v>
      </c>
      <c r="C27" s="14" t="s">
        <v>101</v>
      </c>
      <c r="D27" s="16">
        <v>1113010</v>
      </c>
      <c r="E27" s="2">
        <v>330206269</v>
      </c>
      <c r="F27" s="2">
        <v>330206269</v>
      </c>
      <c r="G27" s="34">
        <f t="shared" si="5"/>
        <v>1</v>
      </c>
      <c r="H27" s="2">
        <v>92235200</v>
      </c>
      <c r="I27" s="34">
        <f t="shared" si="2"/>
        <v>0.27932601122118611</v>
      </c>
      <c r="J27" s="2">
        <v>92235200</v>
      </c>
      <c r="K27" s="34">
        <f t="shared" si="3"/>
        <v>0.27932601122118611</v>
      </c>
      <c r="L27" s="2">
        <v>92235200</v>
      </c>
      <c r="M27" s="34">
        <f t="shared" si="4"/>
        <v>0.27932601122118611</v>
      </c>
    </row>
    <row r="28" spans="1:13" x14ac:dyDescent="0.25">
      <c r="A28" s="13" t="s">
        <v>17</v>
      </c>
      <c r="B28" s="13" t="s">
        <v>102</v>
      </c>
      <c r="C28" s="14" t="s">
        <v>103</v>
      </c>
      <c r="D28" s="16">
        <v>1113010</v>
      </c>
      <c r="E28" s="2">
        <v>198129378</v>
      </c>
      <c r="F28" s="2">
        <v>198129378</v>
      </c>
      <c r="G28" s="34">
        <f t="shared" si="5"/>
        <v>1</v>
      </c>
      <c r="H28" s="2">
        <v>15386400</v>
      </c>
      <c r="I28" s="34">
        <f t="shared" si="2"/>
        <v>7.7658347062493679E-2</v>
      </c>
      <c r="J28" s="2">
        <v>15386400</v>
      </c>
      <c r="K28" s="34">
        <f t="shared" si="3"/>
        <v>7.7658347062493679E-2</v>
      </c>
      <c r="L28" s="2">
        <v>15386400</v>
      </c>
      <c r="M28" s="34">
        <f t="shared" si="4"/>
        <v>7.7658347062493679E-2</v>
      </c>
    </row>
    <row r="29" spans="1:13" x14ac:dyDescent="0.25">
      <c r="A29" s="13" t="s">
        <v>17</v>
      </c>
      <c r="B29" s="13" t="s">
        <v>104</v>
      </c>
      <c r="C29" s="14" t="s">
        <v>25</v>
      </c>
      <c r="D29" s="16">
        <v>1113010</v>
      </c>
      <c r="E29" s="2">
        <v>198129378</v>
      </c>
      <c r="F29" s="2">
        <v>198129378</v>
      </c>
      <c r="G29" s="34">
        <f t="shared" si="5"/>
        <v>1</v>
      </c>
      <c r="H29" s="2">
        <v>15386400</v>
      </c>
      <c r="I29" s="34">
        <f t="shared" si="2"/>
        <v>7.7658347062493679E-2</v>
      </c>
      <c r="J29" s="2">
        <v>15386400</v>
      </c>
      <c r="K29" s="34">
        <f t="shared" si="3"/>
        <v>7.7658347062493679E-2</v>
      </c>
      <c r="L29" s="2">
        <v>15386400</v>
      </c>
      <c r="M29" s="34">
        <f t="shared" si="4"/>
        <v>7.7658347062493679E-2</v>
      </c>
    </row>
    <row r="30" spans="1:13" x14ac:dyDescent="0.25">
      <c r="A30" s="13" t="s">
        <v>17</v>
      </c>
      <c r="B30" s="13" t="s">
        <v>105</v>
      </c>
      <c r="C30" s="14" t="s">
        <v>26</v>
      </c>
      <c r="D30" s="16">
        <v>1113010</v>
      </c>
      <c r="E30" s="2">
        <v>206257459.90000001</v>
      </c>
      <c r="F30" s="2">
        <v>206257459.90000001</v>
      </c>
      <c r="G30" s="34">
        <f t="shared" si="5"/>
        <v>1</v>
      </c>
      <c r="H30" s="2">
        <v>30755300</v>
      </c>
      <c r="I30" s="34">
        <f t="shared" si="2"/>
        <v>0.14911121282551973</v>
      </c>
      <c r="J30" s="2">
        <v>30755300</v>
      </c>
      <c r="K30" s="34">
        <f t="shared" si="3"/>
        <v>0.14911121282551973</v>
      </c>
      <c r="L30" s="2">
        <v>30755300</v>
      </c>
      <c r="M30" s="34">
        <f t="shared" si="4"/>
        <v>0.14911121282551973</v>
      </c>
    </row>
    <row r="31" spans="1:13" ht="34.5" customHeight="1" x14ac:dyDescent="0.25">
      <c r="A31" s="12" t="s">
        <v>2</v>
      </c>
      <c r="B31" s="11" t="s">
        <v>106</v>
      </c>
      <c r="C31" s="11" t="s">
        <v>107</v>
      </c>
      <c r="D31" s="17"/>
      <c r="E31" s="12">
        <f>+E32</f>
        <v>1825519258.1700001</v>
      </c>
      <c r="F31" s="12">
        <f>+F32</f>
        <v>1825519258.1700001</v>
      </c>
      <c r="G31" s="32">
        <f>+F31/E31</f>
        <v>1</v>
      </c>
      <c r="H31" s="12">
        <f>+H32</f>
        <v>235728375.92000002</v>
      </c>
      <c r="I31" s="32">
        <f t="shared" si="2"/>
        <v>0.12912949280869651</v>
      </c>
      <c r="J31" s="12">
        <f>+J32</f>
        <v>235728375.92000002</v>
      </c>
      <c r="K31" s="32">
        <f>+J31/E31</f>
        <v>0.12912949280869651</v>
      </c>
      <c r="L31" s="12">
        <f>+L32</f>
        <v>235728375.92000002</v>
      </c>
      <c r="M31" s="32">
        <f>+L31/E31</f>
        <v>0.12912949280869651</v>
      </c>
    </row>
    <row r="32" spans="1:13" x14ac:dyDescent="0.25">
      <c r="A32" s="22" t="s">
        <v>2</v>
      </c>
      <c r="B32" s="22" t="s">
        <v>108</v>
      </c>
      <c r="C32" s="23" t="s">
        <v>109</v>
      </c>
      <c r="D32" s="26"/>
      <c r="E32" s="25">
        <f>SUM(E33:E36)</f>
        <v>1825519258.1700001</v>
      </c>
      <c r="F32" s="25">
        <f>SUM(F33:F36)</f>
        <v>1825519258.1700001</v>
      </c>
      <c r="G32" s="33">
        <f t="shared" si="1"/>
        <v>1</v>
      </c>
      <c r="H32" s="25">
        <f>SUM(H33:H36)</f>
        <v>235728375.92000002</v>
      </c>
      <c r="I32" s="33">
        <f t="shared" si="2"/>
        <v>0.12912949280869651</v>
      </c>
      <c r="J32" s="25">
        <f>SUM(J33:J36)</f>
        <v>235728375.92000002</v>
      </c>
      <c r="K32" s="33">
        <f t="shared" si="3"/>
        <v>0.12912949280869651</v>
      </c>
      <c r="L32" s="25">
        <f>SUM(L33:L36)</f>
        <v>235728375.92000002</v>
      </c>
      <c r="M32" s="33">
        <f t="shared" si="4"/>
        <v>0.12912949280869651</v>
      </c>
    </row>
    <row r="33" spans="1:13" x14ac:dyDescent="0.25">
      <c r="A33" s="13" t="s">
        <v>17</v>
      </c>
      <c r="B33" s="13" t="s">
        <v>110</v>
      </c>
      <c r="C33" s="14" t="s">
        <v>111</v>
      </c>
      <c r="D33" s="16">
        <v>1113010</v>
      </c>
      <c r="E33" s="2">
        <v>558541708.57000005</v>
      </c>
      <c r="F33" s="2">
        <v>558541708.57000005</v>
      </c>
      <c r="G33" s="34">
        <f t="shared" si="1"/>
        <v>1</v>
      </c>
      <c r="H33" s="2">
        <v>186589279.15000001</v>
      </c>
      <c r="I33" s="34">
        <f t="shared" si="2"/>
        <v>0.33406507748134523</v>
      </c>
      <c r="J33" s="2">
        <v>186589279.15000001</v>
      </c>
      <c r="K33" s="34">
        <f t="shared" si="3"/>
        <v>0.33406507748134523</v>
      </c>
      <c r="L33" s="2">
        <v>186589279.15000001</v>
      </c>
      <c r="M33" s="34">
        <f t="shared" si="4"/>
        <v>0.33406507748134523</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12798826.93</v>
      </c>
      <c r="I35" s="34">
        <f t="shared" si="2"/>
        <v>5.7992843563588005E-2</v>
      </c>
      <c r="J35" s="2">
        <v>12798826.93</v>
      </c>
      <c r="K35" s="34">
        <f t="shared" si="3"/>
        <v>5.7992843563588005E-2</v>
      </c>
      <c r="L35" s="2">
        <v>12798826.93</v>
      </c>
      <c r="M35" s="34">
        <f t="shared" si="4"/>
        <v>5.7992843563588005E-2</v>
      </c>
    </row>
    <row r="36" spans="1:13" x14ac:dyDescent="0.25">
      <c r="A36" s="13" t="s">
        <v>17</v>
      </c>
      <c r="B36" s="13" t="s">
        <v>115</v>
      </c>
      <c r="C36" s="14" t="s">
        <v>19</v>
      </c>
      <c r="D36" s="16">
        <v>1113010</v>
      </c>
      <c r="E36" s="2">
        <v>675918045.63999999</v>
      </c>
      <c r="F36" s="2">
        <v>675918045.63999999</v>
      </c>
      <c r="G36" s="34">
        <f t="shared" si="1"/>
        <v>1</v>
      </c>
      <c r="H36" s="2">
        <v>17617116.710000001</v>
      </c>
      <c r="I36" s="34">
        <f t="shared" si="2"/>
        <v>2.6063983383250333E-2</v>
      </c>
      <c r="J36" s="2">
        <v>17617116.710000001</v>
      </c>
      <c r="K36" s="34">
        <f t="shared" si="3"/>
        <v>2.6063983383250333E-2</v>
      </c>
      <c r="L36" s="2">
        <v>17617116.710000001</v>
      </c>
      <c r="M36" s="34">
        <f t="shared" si="4"/>
        <v>2.6063983383250333E-2</v>
      </c>
    </row>
    <row r="37" spans="1:13" ht="21" customHeight="1" x14ac:dyDescent="0.25">
      <c r="A37" s="8" t="s">
        <v>2</v>
      </c>
      <c r="B37" s="8" t="s">
        <v>116</v>
      </c>
      <c r="C37" s="9" t="s">
        <v>1</v>
      </c>
      <c r="D37" s="18"/>
      <c r="E37" s="3">
        <f>+E38+E41</f>
        <v>12904574667.65</v>
      </c>
      <c r="F37" s="3">
        <f>+F38+F41</f>
        <v>4963788322.1199999</v>
      </c>
      <c r="G37" s="31">
        <f t="shared" ref="G37:G68" si="6">+F37/E37</f>
        <v>0.38465338455234305</v>
      </c>
      <c r="H37" s="3">
        <f>+H38+H41</f>
        <v>3520583968.9200001</v>
      </c>
      <c r="I37" s="31">
        <f t="shared" ref="I37:I68" si="7">+H37/E37</f>
        <v>0.27281673821808489</v>
      </c>
      <c r="J37" s="3">
        <f>+J38+J41</f>
        <v>1788768885</v>
      </c>
      <c r="K37" s="31">
        <f t="shared" ref="K37:K68" si="8">+J37/E37</f>
        <v>0.13861509821661913</v>
      </c>
      <c r="L37" s="3">
        <f>+L38+L41</f>
        <v>1788768885</v>
      </c>
      <c r="M37" s="31">
        <f t="shared" ref="M37:M68" si="9">+L37/E37</f>
        <v>0.13861509821661913</v>
      </c>
    </row>
    <row r="38" spans="1:13" ht="21" customHeight="1" x14ac:dyDescent="0.25">
      <c r="A38" s="11" t="s">
        <v>2</v>
      </c>
      <c r="B38" s="11" t="s">
        <v>166</v>
      </c>
      <c r="C38" s="11" t="s">
        <v>167</v>
      </c>
      <c r="D38" s="17"/>
      <c r="E38" s="12">
        <f>SUM(E39:E40)</f>
        <v>2707500000.6700001</v>
      </c>
      <c r="F38" s="50">
        <f>SUM(F39:F40)</f>
        <v>212214661</v>
      </c>
      <c r="G38" s="51">
        <f>+F38/E38</f>
        <v>7.8380299518923433E-2</v>
      </c>
      <c r="H38" s="50">
        <f>SUM(H39:H40)</f>
        <v>212214661</v>
      </c>
      <c r="I38" s="51">
        <f>+H38/E38</f>
        <v>7.8380299518923433E-2</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4751573661.1199999</v>
      </c>
      <c r="G41" s="32">
        <f t="shared" si="6"/>
        <v>0.46597419517839445</v>
      </c>
      <c r="H41" s="12">
        <f>SUM(H42:H59)</f>
        <v>3308369307.9200001</v>
      </c>
      <c r="I41" s="32">
        <f t="shared" si="7"/>
        <v>0.32444298153794121</v>
      </c>
      <c r="J41" s="12">
        <f>SUM(J42:J59)</f>
        <v>1576554224</v>
      </c>
      <c r="K41" s="32">
        <f t="shared" si="8"/>
        <v>0.1546084809112139</v>
      </c>
      <c r="L41" s="12">
        <f>SUM(L42:L59)</f>
        <v>1576554224</v>
      </c>
      <c r="M41" s="32">
        <f t="shared" si="9"/>
        <v>0.1546084809112139</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25595785</v>
      </c>
      <c r="K48" s="34">
        <f t="shared" si="8"/>
        <v>5.6333458474363121E-2</v>
      </c>
      <c r="L48" s="2">
        <v>25595785</v>
      </c>
      <c r="M48" s="34">
        <f t="shared" si="9"/>
        <v>5.6333458474363121E-2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24069238.850000001</v>
      </c>
      <c r="K49" s="34">
        <f t="shared" si="8"/>
        <v>0.16297733942427095</v>
      </c>
      <c r="L49" s="2">
        <v>24069238.850000001</v>
      </c>
      <c r="M49" s="34">
        <f t="shared" si="9"/>
        <v>0.16297733942427095</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111632912</v>
      </c>
      <c r="K50" s="34">
        <f t="shared" si="8"/>
        <v>0.15142861226460985</v>
      </c>
      <c r="L50" s="2">
        <v>111632912</v>
      </c>
      <c r="M50" s="34">
        <f t="shared" si="9"/>
        <v>0.15142861226460985</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318015872.87</v>
      </c>
      <c r="K51" s="34">
        <f t="shared" si="8"/>
        <v>0.22064115439024118</v>
      </c>
      <c r="L51" s="2">
        <v>318015872.87</v>
      </c>
      <c r="M51" s="34">
        <f t="shared" si="9"/>
        <v>0.22064115439024118</v>
      </c>
    </row>
    <row r="52" spans="1:13" ht="15" customHeight="1" x14ac:dyDescent="0.25">
      <c r="A52" s="13" t="s">
        <v>17</v>
      </c>
      <c r="B52" s="13" t="s">
        <v>131</v>
      </c>
      <c r="C52" s="14" t="s">
        <v>132</v>
      </c>
      <c r="D52" s="16">
        <v>1113010</v>
      </c>
      <c r="E52" s="2">
        <v>2526261975.3299999</v>
      </c>
      <c r="F52" s="2">
        <v>1666914918</v>
      </c>
      <c r="G52" s="34">
        <f t="shared" si="6"/>
        <v>0.65983454379558348</v>
      </c>
      <c r="H52" s="2">
        <v>323343718</v>
      </c>
      <c r="I52" s="34">
        <f t="shared" si="7"/>
        <v>0.12799294814139864</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16876719</v>
      </c>
      <c r="K54" s="34">
        <f t="shared" si="8"/>
        <v>0.1348654895122216</v>
      </c>
      <c r="L54" s="2">
        <v>16876719</v>
      </c>
      <c r="M54" s="34">
        <f t="shared" si="9"/>
        <v>0.1348654895122216</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43400000</v>
      </c>
      <c r="K55" s="34">
        <f t="shared" si="8"/>
        <v>0.28933333333333333</v>
      </c>
      <c r="L55" s="2">
        <v>43400000</v>
      </c>
      <c r="M55" s="34">
        <f t="shared" si="9"/>
        <v>0.28933333333333333</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122561053</v>
      </c>
      <c r="K56" s="34">
        <f t="shared" si="8"/>
        <v>0.20414960693567943</v>
      </c>
      <c r="L56" s="2">
        <v>122561053</v>
      </c>
      <c r="M56" s="34">
        <f t="shared" si="9"/>
        <v>0.20414960693567943</v>
      </c>
    </row>
    <row r="57" spans="1:13" ht="15" customHeight="1" x14ac:dyDescent="0.25">
      <c r="A57" s="13" t="s">
        <v>17</v>
      </c>
      <c r="B57" s="13" t="s">
        <v>159</v>
      </c>
      <c r="C57" s="14" t="s">
        <v>135</v>
      </c>
      <c r="D57" s="16">
        <v>1113010</v>
      </c>
      <c r="E57" s="2">
        <v>749141574.66999996</v>
      </c>
      <c r="F57" s="2">
        <v>156648787.50999999</v>
      </c>
      <c r="G57" s="34">
        <f t="shared" si="6"/>
        <v>0.20910438401313455</v>
      </c>
      <c r="H57" s="2">
        <v>58892659.509999998</v>
      </c>
      <c r="I57" s="34">
        <f t="shared" si="7"/>
        <v>7.8613524467578064E-2</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197775893.69999999</v>
      </c>
      <c r="K58" s="34">
        <f t="shared" si="8"/>
        <v>0.21131643355779714</v>
      </c>
      <c r="L58" s="2">
        <v>197775893.69999999</v>
      </c>
      <c r="M58" s="34">
        <f t="shared" si="9"/>
        <v>0.21131643355779714</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16210448.57</v>
      </c>
      <c r="I60" s="31">
        <f>+H60/E60</f>
        <v>7.801393325741654E-2</v>
      </c>
      <c r="J60" s="3">
        <f>J61</f>
        <v>16210448.57</v>
      </c>
      <c r="K60" s="31">
        <f>+J60/E60</f>
        <v>7.801393325741654E-2</v>
      </c>
      <c r="L60" s="3">
        <f>L61</f>
        <v>16210448.57</v>
      </c>
      <c r="M60" s="31">
        <f>+L60/E60</f>
        <v>7.801393325741654E-2</v>
      </c>
    </row>
    <row r="61" spans="1:13" ht="21" customHeight="1" x14ac:dyDescent="0.25">
      <c r="A61" s="11" t="s">
        <v>2</v>
      </c>
      <c r="B61" s="11" t="s">
        <v>141</v>
      </c>
      <c r="C61" s="11" t="s">
        <v>142</v>
      </c>
      <c r="D61" s="17"/>
      <c r="E61" s="12">
        <f>+E62</f>
        <v>207789146.03</v>
      </c>
      <c r="F61" s="12">
        <f>+F62</f>
        <v>207789146.03</v>
      </c>
      <c r="G61" s="32">
        <f>+F61/E61</f>
        <v>1</v>
      </c>
      <c r="H61" s="12">
        <f>+H62</f>
        <v>16210448.57</v>
      </c>
      <c r="I61" s="32">
        <f>+H61/E61</f>
        <v>7.801393325741654E-2</v>
      </c>
      <c r="J61" s="12">
        <f>+J62</f>
        <v>16210448.57</v>
      </c>
      <c r="K61" s="32">
        <f>+J61/E61</f>
        <v>7.801393325741654E-2</v>
      </c>
      <c r="L61" s="12">
        <f>+L62</f>
        <v>16210448.57</v>
      </c>
      <c r="M61" s="32">
        <f>+L61/E61</f>
        <v>7.801393325741654E-2</v>
      </c>
    </row>
    <row r="62" spans="1:13" ht="21" customHeight="1" x14ac:dyDescent="0.25">
      <c r="A62" s="11" t="s">
        <v>2</v>
      </c>
      <c r="B62" s="11" t="s">
        <v>143</v>
      </c>
      <c r="C62" s="11" t="s">
        <v>144</v>
      </c>
      <c r="D62" s="12"/>
      <c r="E62" s="12">
        <f>+E63</f>
        <v>207789146.03</v>
      </c>
      <c r="F62" s="12">
        <f>+F63</f>
        <v>207789146.03</v>
      </c>
      <c r="G62" s="32">
        <f>+F62/E62</f>
        <v>1</v>
      </c>
      <c r="H62" s="12">
        <f>+H63</f>
        <v>16210448.57</v>
      </c>
      <c r="I62" s="32">
        <f>+H62/E62</f>
        <v>7.801393325741654E-2</v>
      </c>
      <c r="J62" s="12">
        <f>+J63</f>
        <v>16210448.57</v>
      </c>
      <c r="K62" s="32">
        <f>+J62/E62</f>
        <v>7.801393325741654E-2</v>
      </c>
      <c r="L62" s="12">
        <f>+L63</f>
        <v>16210448.57</v>
      </c>
      <c r="M62" s="32">
        <f>+L62/E62</f>
        <v>7.801393325741654E-2</v>
      </c>
    </row>
    <row r="63" spans="1:13" ht="15" customHeight="1" x14ac:dyDescent="0.25">
      <c r="A63" s="22" t="s">
        <v>2</v>
      </c>
      <c r="B63" s="22" t="s">
        <v>145</v>
      </c>
      <c r="C63" s="23" t="s">
        <v>146</v>
      </c>
      <c r="D63" s="27"/>
      <c r="E63" s="25">
        <f>SUM(E64:E65)</f>
        <v>207789146.03</v>
      </c>
      <c r="F63" s="25">
        <f>SUM(F64:F65)</f>
        <v>207789146.03</v>
      </c>
      <c r="G63" s="33">
        <f>+F63/E63</f>
        <v>1</v>
      </c>
      <c r="H63" s="25">
        <f>SUM(H64:H65)</f>
        <v>16210448.57</v>
      </c>
      <c r="I63" s="33">
        <f t="shared" si="7"/>
        <v>7.801393325741654E-2</v>
      </c>
      <c r="J63" s="25">
        <f>SUM(J64:J65)</f>
        <v>16210448.57</v>
      </c>
      <c r="K63" s="33">
        <f t="shared" si="8"/>
        <v>7.801393325741654E-2</v>
      </c>
      <c r="L63" s="25">
        <f>SUM(L64:L65)</f>
        <v>16210448.57</v>
      </c>
      <c r="M63" s="33">
        <f t="shared" si="9"/>
        <v>7.801393325741654E-2</v>
      </c>
    </row>
    <row r="64" spans="1:13" ht="15" customHeight="1" x14ac:dyDescent="0.25">
      <c r="A64" s="13" t="s">
        <v>17</v>
      </c>
      <c r="B64" s="13" t="s">
        <v>147</v>
      </c>
      <c r="C64" s="14" t="s">
        <v>148</v>
      </c>
      <c r="D64" s="16">
        <v>1113010</v>
      </c>
      <c r="E64" s="2">
        <v>88259832.299999997</v>
      </c>
      <c r="F64" s="2">
        <v>88259832.299999997</v>
      </c>
      <c r="G64" s="34">
        <f t="shared" si="6"/>
        <v>1</v>
      </c>
      <c r="H64" s="2">
        <v>16210448.57</v>
      </c>
      <c r="I64" s="34">
        <f>+H64/E64</f>
        <v>0.1836673393497939</v>
      </c>
      <c r="J64" s="2">
        <v>16210448.57</v>
      </c>
      <c r="K64" s="34">
        <f t="shared" si="8"/>
        <v>0.1836673393497939</v>
      </c>
      <c r="L64" s="2">
        <v>16210448.57</v>
      </c>
      <c r="M64" s="34">
        <f t="shared" si="9"/>
        <v>0.1836673393497939</v>
      </c>
    </row>
    <row r="65" spans="1:13" ht="15" customHeight="1" x14ac:dyDescent="0.25">
      <c r="A65" s="13" t="s">
        <v>17</v>
      </c>
      <c r="B65" s="13" t="s">
        <v>149</v>
      </c>
      <c r="C65" s="14" t="s">
        <v>150</v>
      </c>
      <c r="D65" s="16">
        <v>1113010</v>
      </c>
      <c r="E65" s="2">
        <v>119529313.73</v>
      </c>
      <c r="F65" s="2">
        <v>119529313.73</v>
      </c>
      <c r="G65" s="34">
        <f t="shared" si="6"/>
        <v>1</v>
      </c>
      <c r="H65" s="2">
        <v>0</v>
      </c>
      <c r="I65" s="34">
        <f t="shared" si="7"/>
        <v>0</v>
      </c>
      <c r="J65" s="2">
        <v>0</v>
      </c>
      <c r="K65" s="34">
        <f t="shared" si="8"/>
        <v>0</v>
      </c>
      <c r="L65" s="2">
        <v>0</v>
      </c>
      <c r="M65" s="34">
        <f t="shared" si="9"/>
        <v>0</v>
      </c>
    </row>
    <row r="66" spans="1:13" ht="15" customHeight="1" x14ac:dyDescent="0.25">
      <c r="A66" s="71" t="s">
        <v>187</v>
      </c>
      <c r="B66" s="72"/>
      <c r="C66" s="73"/>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64" t="s">
        <v>4</v>
      </c>
      <c r="B68" s="65"/>
      <c r="C68" s="66"/>
      <c r="D68" s="28"/>
      <c r="E68" s="15">
        <f>+E8+E37+E60+E66</f>
        <v>36639431569.389992</v>
      </c>
      <c r="F68" s="15">
        <f>+F8+F37+F60</f>
        <v>23900545327.659996</v>
      </c>
      <c r="G68" s="30">
        <f t="shared" si="6"/>
        <v>0.65231757982914351</v>
      </c>
      <c r="H68" s="15">
        <f>+H8+H37+H60</f>
        <v>8384792144.9099998</v>
      </c>
      <c r="I68" s="30">
        <f t="shared" si="7"/>
        <v>0.22884613067837498</v>
      </c>
      <c r="J68" s="15">
        <f>+J8+J37+J60</f>
        <v>6630930909.0699997</v>
      </c>
      <c r="K68" s="30">
        <f t="shared" si="8"/>
        <v>0.18097799624734728</v>
      </c>
      <c r="L68" s="15">
        <f>+L8+L37+L60</f>
        <v>6630930909.0699997</v>
      </c>
      <c r="M68" s="30">
        <f t="shared" si="9"/>
        <v>0.18097799624734728</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2025-10-06T20:25:25Z</dcterms:modified>
</cp:coreProperties>
</file>