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https://minhaciendagovco-my.sharepoint.com/personal/lamaya_minhacienda_gov_co/Documents/Documentos/2024/ARL/EIESCI/"/>
    </mc:Choice>
  </mc:AlternateContent>
  <xr:revisionPtr revIDLastSave="19" documentId="8_{E5A3BF62-516E-4C82-BC58-475A69AADA18}" xr6:coauthVersionLast="47" xr6:coauthVersionMax="47" xr10:uidLastSave="{ED6B2BA3-E943-45D4-BC67-85E73390B0BE}"/>
  <bookViews>
    <workbookView xWindow="-120" yWindow="-120" windowWidth="29040" windowHeight="15720" xr2:uid="{00000000-000D-0000-FFFF-FFFF00000000}"/>
  </bookViews>
  <sheets>
    <sheet name="Conclusiones" sheetId="7" r:id="rId1"/>
    <sheet name="PDF" sheetId="15" r:id="rId2"/>
    <sheet name="Hoja1" sheetId="11"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 localSheetId="2">#REF!</definedName>
    <definedName name="\0">#REF!</definedName>
    <definedName name="\BD" localSheetId="2">#REF!</definedName>
    <definedName name="\BD">#REF!</definedName>
    <definedName name="\BJ" localSheetId="2">#REF!</definedName>
    <definedName name="\BJ">#REF!</definedName>
    <definedName name="\BP" localSheetId="2">#REF!</definedName>
    <definedName name="\BP">#REF!</definedName>
    <definedName name="\c" localSheetId="2">[1]BDATOS!#REF!</definedName>
    <definedName name="\c">[1]BDATOS!#REF!</definedName>
    <definedName name="\CA" localSheetId="2">#REF!</definedName>
    <definedName name="\CA">#REF!</definedName>
    <definedName name="\i" localSheetId="2">#REF!</definedName>
    <definedName name="\i">#REF!</definedName>
    <definedName name="\m" localSheetId="2">#REF!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 localSheetId="2">'[3]384-Acciones Corporacion'!#REF!</definedName>
    <definedName name="_296">'[3]384-Acciones Corporacion'!#REF!</definedName>
    <definedName name="_3__123Graph_AC86W90" hidden="1">[2]WIZ!$AF$19:$AF$30</definedName>
    <definedName name="_304" localSheetId="2">'[3]384-Acciones Corporacion'!#REF!</definedName>
    <definedName name="_304">'[3]384-Acciones Corporacion'!#REF!</definedName>
    <definedName name="_312" localSheetId="2">'[3]384-Acciones Corporacion'!#REF!</definedName>
    <definedName name="_312">'[3]384-Acciones Corporacion'!#REF!</definedName>
    <definedName name="_320" localSheetId="2">'[3]384-Acciones Corporacion'!#REF!</definedName>
    <definedName name="_320">'[3]384-Acciones Corporacion'!#REF!</definedName>
    <definedName name="_336" localSheetId="2">'[3]384-Acciones Corporacion'!#REF!</definedName>
    <definedName name="_336">'[3]384-Acciones Corporacion'!#REF!</definedName>
    <definedName name="_344" localSheetId="2">'[3]384-Acciones Corporacion'!#REF!</definedName>
    <definedName name="_344">'[3]384-Acciones Corporacion'!#REF!</definedName>
    <definedName name="_352" localSheetId="2">'[3]384-Acciones Corporacion'!#REF!</definedName>
    <definedName name="_352">'[3]384-Acciones Corporacion'!#REF!</definedName>
    <definedName name="_4__123Graph_BC86W_2" hidden="1">[2]WIZ!$F$32:$F$43</definedName>
    <definedName name="_5__123Graph_BC86W30" hidden="1">[2]WIZ!$AE$32:$AE$43</definedName>
    <definedName name="_522" localSheetId="2">'[3]384-Acciones Corporacion'!#REF!</definedName>
    <definedName name="_522">'[3]384-Acciones Corporacion'!#REF!</definedName>
    <definedName name="_530" localSheetId="2">'[3]384-Acciones Corporacion'!#REF!</definedName>
    <definedName name="_530">'[3]384-Acciones Corporacion'!#REF!</definedName>
    <definedName name="_546" localSheetId="2">'[3]384-Acciones Corporacion'!#REF!</definedName>
    <definedName name="_546">'[3]384-Acciones Corporacion'!#REF!</definedName>
    <definedName name="_554" localSheetId="2">'[3]384-Acciones Corporacion'!#REF!</definedName>
    <definedName name="_554">'[3]384-Acciones Corporacion'!#REF!</definedName>
    <definedName name="_562" localSheetId="2">'[3]384-Acciones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2" hidden="1">#REF!</definedName>
    <definedName name="_xlnm._FilterDatabase" hidden="1">#REF!</definedName>
    <definedName name="_Key1" localSheetId="2" hidden="1">#REF!</definedName>
    <definedName name="_Key1" hidden="1">#REF!</definedName>
    <definedName name="_Key2" localSheetId="2" hidden="1">#REF!</definedName>
    <definedName name="_Key2" hidden="1">#REF!</definedName>
    <definedName name="_Order1" hidden="1">255</definedName>
    <definedName name="_Order2" hidden="1">255</definedName>
    <definedName name="_Parse_Out" localSheetId="2" hidden="1">'[4]B.BTA.S.VALORES'!#REF!</definedName>
    <definedName name="_Parse_Out" hidden="1">'[4]B.BTA.S.VALORES'!#REF!</definedName>
    <definedName name="_Sort" localSheetId="2" hidden="1">#REF!</definedName>
    <definedName name="_Sort" hidden="1">#REF!</definedName>
    <definedName name="A">[5]oficial!$A$1:$H$160</definedName>
    <definedName name="A_IMPRESIÓN_IM" localSheetId="2">#REF!</definedName>
    <definedName name="A_IMPRESIÓN_IM">#REF!</definedName>
    <definedName name="A205_" localSheetId="2">#REF!</definedName>
    <definedName name="A205_">#REF!</definedName>
    <definedName name="A242_" localSheetId="2">#REF!</definedName>
    <definedName name="A242_">#REF!</definedName>
    <definedName name="A255_" localSheetId="2">#REF!</definedName>
    <definedName name="A255_">#REF!</definedName>
    <definedName name="A498_" localSheetId="2">#REF!</definedName>
    <definedName name="A498_">#REF!</definedName>
    <definedName name="A534_">#N/A</definedName>
    <definedName name="A598_" localSheetId="2">#REF!</definedName>
    <definedName name="A598_">#REF!</definedName>
    <definedName name="A641_" localSheetId="2">#REF!</definedName>
    <definedName name="A641_">#REF!</definedName>
    <definedName name="A68_" localSheetId="2">#REF!</definedName>
    <definedName name="A68_">#REF!</definedName>
    <definedName name="A784_" localSheetId="2">#REF!</definedName>
    <definedName name="A784_">#REF!</definedName>
    <definedName name="ACCIONISTASTOTAL" localSheetId="2">'[6]Oper recip'!#REF!</definedName>
    <definedName name="ACCIONISTASTOTAL">'[6]Oper recip'!#REF!</definedName>
    <definedName name="Accounts" localSheetId="2">#REF!</definedName>
    <definedName name="Accounts">#REF!</definedName>
    <definedName name="Accrual___payment_of_dividends" localSheetId="2">#REF!</definedName>
    <definedName name="Accrual___payment_of_dividends">#REF!</definedName>
    <definedName name="ACT" localSheetId="2">#REF!</definedName>
    <definedName name="ACT">#REF!</definedName>
    <definedName name="AFANT" localSheetId="2">#REF!</definedName>
    <definedName name="AFANT">#REF!</definedName>
    <definedName name="AFHOY" localSheetId="2">#REF!</definedName>
    <definedName name="AFHOY">#REF!</definedName>
    <definedName name="ahaccionistas01" localSheetId="2">#REF!</definedName>
    <definedName name="ahaccionistas01">#REF!</definedName>
    <definedName name="AJPAAG" localSheetId="2">#REF!</definedName>
    <definedName name="AJPAAG">#REF!</definedName>
    <definedName name="Anexo" localSheetId="0" hidden="1">{"'para SB'!$A$1420:$F$1479"}</definedName>
    <definedName name="Anexo" localSheetId="2" hidden="1">{"'para SB'!$A$1420:$F$1479"}</definedName>
    <definedName name="Anexo" hidden="1">{"'para SB'!$A$1420:$F$1479"}</definedName>
    <definedName name="año" localSheetId="2">#REF!</definedName>
    <definedName name="año">#REF!</definedName>
    <definedName name="AÑO_A_PROCESAR" localSheetId="2">#REF!</definedName>
    <definedName name="AÑO_A_PROCESAR">#REF!</definedName>
    <definedName name="año1" localSheetId="2">#REF!</definedName>
    <definedName name="año1">#REF!</definedName>
    <definedName name="AÑOS_A_PROCESAR" localSheetId="2">#REF!</definedName>
    <definedName name="AÑOS_A_PROCESAR">#REF!</definedName>
    <definedName name="AppName" localSheetId="2">#REF!</definedName>
    <definedName name="AppName">#REF!</definedName>
    <definedName name="_xlnm.Print_Area" localSheetId="0">Conclusiones!$A$1:$O$33</definedName>
    <definedName name="_xlnm.Print_Area" localSheetId="2">#REF!</definedName>
    <definedName name="_xlnm.Print_Area" localSheetId="1">PDF!$A$1:$M$47</definedName>
    <definedName name="_xlnm.Print_Area">#REF!</definedName>
    <definedName name="Área_de_impresión1" localSheetId="2">#REF!</definedName>
    <definedName name="Área_de_impresión1">#REF!</definedName>
    <definedName name="AS2DocOpenMode" hidden="1">"AS2DocumentEdit"</definedName>
    <definedName name="AS2ReportLS" hidden="1">1</definedName>
    <definedName name="AS2SyncStepLS" hidden="1">0</definedName>
    <definedName name="AS2TickmarkLS" localSheetId="2" hidden="1">#REF!</definedName>
    <definedName name="AS2TickmarkLS" hidden="1">#REF!</definedName>
    <definedName name="AS2VersionLS" hidden="1">300</definedName>
    <definedName name="ASFSD" localSheetId="2">#REF!</definedName>
    <definedName name="ASFSD">#REF!</definedName>
    <definedName name="Assertions" localSheetId="2">#REF!</definedName>
    <definedName name="Assertions">#REF!</definedName>
    <definedName name="BASE" localSheetId="2">#REF!</definedName>
    <definedName name="BASE">#REF!</definedName>
    <definedName name="BCE" localSheetId="2">#REF!</definedName>
    <definedName name="BCE">#REF!</definedName>
    <definedName name="BCEBONOS" localSheetId="2">#REF!</definedName>
    <definedName name="BCEBONOS">#REF!</definedName>
    <definedName name="BCECAMBIOS" localSheetId="2">#REF!</definedName>
    <definedName name="BCECAMBIOS">#REF!</definedName>
    <definedName name="BCEEMPRESA" localSheetId="2">#REF!</definedName>
    <definedName name="BCEEMPRESA">#REF!</definedName>
    <definedName name="BCERENTA" localSheetId="2">#REF!</definedName>
    <definedName name="BCERENTA">#REF!</definedName>
    <definedName name="BCETESOROS" localSheetId="2">#REF!</definedName>
    <definedName name="BCETESOROS">#REF!</definedName>
    <definedName name="BG_Del" hidden="1">15</definedName>
    <definedName name="BG_Ins" hidden="1">4</definedName>
    <definedName name="BG_Mod" hidden="1">6</definedName>
    <definedName name="BLOQUE" localSheetId="2">#REF!</definedName>
    <definedName name="BLOQUE">#REF!</definedName>
    <definedName name="BuiltIn_Print_Area___0" localSheetId="2">#REF!</definedName>
    <definedName name="BuiltIn_Print_Area___0">#REF!</definedName>
    <definedName name="BuiltIn_Print_Titles___0" localSheetId="2">#REF!</definedName>
    <definedName name="BuiltIn_Print_Titles___0">#REF!</definedName>
    <definedName name="CALCULO" localSheetId="2">[1]BDATOS!#REF!</definedName>
    <definedName name="CALCULO">[1]BDATOS!#REF!</definedName>
    <definedName name="CAR" localSheetId="2">#REF!</definedName>
    <definedName name="CAR">#REF!</definedName>
    <definedName name="CAVR" localSheetId="2">#REF!</definedName>
    <definedName name="CAVR">#REF!</definedName>
    <definedName name="cdtaccinistas01" localSheetId="2">#REF!</definedName>
    <definedName name="cdtaccinistas01">#REF!</definedName>
    <definedName name="CO.Otros_Cuentas" localSheetId="2">#REF!</definedName>
    <definedName name="CO.Otros_Cuentas">#REF!</definedName>
    <definedName name="CO.Otros_Monto" localSheetId="2">#REF!</definedName>
    <definedName name="CO.Otros_Monto">#REF!</definedName>
    <definedName name="CO.Riesgo_Cuentas" localSheetId="2">#REF!</definedName>
    <definedName name="CO.Riesgo_Cuentas">#REF!</definedName>
    <definedName name="CO.Riesgo_Monto" localSheetId="2">#REF!</definedName>
    <definedName name="CO.Riesgo_Monto">#REF!</definedName>
    <definedName name="CO.Tesoreria_Cuentas" localSheetId="2">#REF!</definedName>
    <definedName name="CO.Tesoreria_Cuentas">#REF!</definedName>
    <definedName name="COMP3CM" localSheetId="2">#REF!,#REF!,#REF!,#REF!,#REF!</definedName>
    <definedName name="COMP3CM">#REF!,#REF!,#REF!,#REF!,#REF!</definedName>
    <definedName name="COMP3PM" localSheetId="2">#REF!,#REF!,#REF!,#REF!</definedName>
    <definedName name="COMP3PM">#REF!,#REF!,#REF!,#REF!</definedName>
    <definedName name="COMP3PY" localSheetId="2">#REF!,#REF!,#REF!,#REF!,#REF!</definedName>
    <definedName name="COMP3PY">#REF!,#REF!,#REF!,#REF!,#REF!</definedName>
    <definedName name="COMPCM" localSheetId="2">#REF!,#REF!,#REF!,#REF!,#REF!,#REF!,#REF!</definedName>
    <definedName name="COMPCM">#REF!,#REF!,#REF!,#REF!,#REF!,#REF!,#REF!</definedName>
    <definedName name="COMPPM" localSheetId="2">#REF!,#REF!,#REF!,#REF!,#REF!,#REF!,#REF!</definedName>
    <definedName name="COMPPM">#REF!,#REF!,#REF!,#REF!,#REF!,#REF!,#REF!</definedName>
    <definedName name="COMPPY" localSheetId="2">#REF!,#REF!,#REF!,#REF!,#REF!,#REF!,#REF!,#REF!</definedName>
    <definedName name="COMPPY">#REF!,#REF!,#REF!,#REF!,#REF!,#REF!,#REF!,#REF!</definedName>
    <definedName name="con10_partic" localSheetId="2">#REF!</definedName>
    <definedName name="con10_partic">#REF!</definedName>
    <definedName name="conahdirectivos01" localSheetId="2">#REF!</definedName>
    <definedName name="conahdirectivos01">#REF!</definedName>
    <definedName name="conahojunta01" localSheetId="2">#REF!</definedName>
    <definedName name="conahojunta01">#REF!</definedName>
    <definedName name="concdtdirectivos01" localSheetId="2">#REF!</definedName>
    <definedName name="concdtdirectivos01">#REF!</definedName>
    <definedName name="concdtentidades01" localSheetId="2">#REF!</definedName>
    <definedName name="concdtentidades01">#REF!</definedName>
    <definedName name="CONGASTO" localSheetId="2">[1]BDATOS!#REF!</definedName>
    <definedName name="CONGASTO">[1]BDATOS!#REF!</definedName>
    <definedName name="conotros" localSheetId="2">#REF!</definedName>
    <definedName name="conotros">#REF!</definedName>
    <definedName name="Contagio030" localSheetId="0">SUMIF([7]DATA1!$B:$B,[8]Octubre!$C1,[7]DATA1!XFA:XFA)</definedName>
    <definedName name="Contagio030" localSheetId="2">SUMIF([7]DATA1!$B:$B,[8]Octubre!$C1,[7]DATA1!XFA:XFA)</definedName>
    <definedName name="Contagio030">SUMIF([7]DATA1!$B:$B,[8]Octubre!$C1,[7]DATA1!XFA:XFA)</definedName>
    <definedName name="Contagio060" localSheetId="0">SUMIF([7]DATA1!$B:$B,[8]Octubre!$C1,[7]DATA1!XFA:XFA)</definedName>
    <definedName name="Contagio060" localSheetId="2">SUMIF([7]DATA1!$B:$B,[8]Octubre!$C1,[7]DATA1!XFA:XFA)</definedName>
    <definedName name="Contagio060">SUMIF([7]DATA1!$B:$B,[8]Octubre!$C1,[7]DATA1!XFA:XFA)</definedName>
    <definedName name="Contagio090" localSheetId="0">SUMIF([7]DATA1!$B:$B,[8]Octubre!$C1,[7]DATA1!XFA:XFA)</definedName>
    <definedName name="Contagio090" localSheetId="2">SUMIF([7]DATA1!$B:$B,[8]Octubre!$C1,[7]DATA1!XFA:XFA)</definedName>
    <definedName name="Contagio090">SUMIF([7]DATA1!$B:$B,[8]Octubre!$C1,[7]DATA1!XFA:XFA)</definedName>
    <definedName name="Contagio120" localSheetId="0">SUMIF([7]DATA1!$B:$B,[8]Octubre!$C1,[7]DATA1!XFA:XFA)</definedName>
    <definedName name="Contagio120" localSheetId="2">SUMIF([7]DATA1!$B:$B,[8]Octubre!$C1,[7]DATA1!XFA:XFA)</definedName>
    <definedName name="Contagio120">SUMIF([7]DATA1!$B:$B,[8]Octubre!$C1,[7]DATA1!XFA:XFA)</definedName>
    <definedName name="Contagio150" localSheetId="0">SUMIF([7]DATA1!$B:$B,[8]Octubre!$C1,[7]DATA1!XFA:XFA)</definedName>
    <definedName name="Contagio150" localSheetId="2">SUMIF([7]DATA1!$B:$B,[8]Octubre!$C1,[7]DATA1!XFA:XFA)</definedName>
    <definedName name="Contagio150">SUMIF([7]DATA1!$B:$B,[8]Octubre!$C1,[7]DATA1!XFA:XFA)</definedName>
    <definedName name="Contagio180" localSheetId="0">SUMIF([7]DATA1!$B:$B,[8]Octubre!$C1,[7]DATA1!XFA:XFA)</definedName>
    <definedName name="Contagio180" localSheetId="2">SUMIF([7]DATA1!$B:$B,[8]Octubre!$C1,[7]DATA1!XFA:XFA)</definedName>
    <definedName name="Contagio180">SUMIF([7]DATA1!$B:$B,[8]Octubre!$C1,[7]DATA1!XFA:XFA)</definedName>
    <definedName name="ContAverage">[9]!ContAverage</definedName>
    <definedName name="CORDEN" localSheetId="2">#REF!</definedName>
    <definedName name="CORDEN">#REF!</definedName>
    <definedName name="CREDITO">[10]oficial!$H$1:$H$160</definedName>
    <definedName name="CUENTA96" localSheetId="2">#REF!</definedName>
    <definedName name="CUENTA96">#REF!</definedName>
    <definedName name="Cuentas">[11]Cuentas!$B$3:$E$41</definedName>
    <definedName name="d">[12]Cuentas!$B$3:$E$42</definedName>
    <definedName name="DEBITO">[10]oficial!$G$1:$G$160</definedName>
    <definedName name="dfsd" localSheetId="0">SUMIF([7]DATA1!$B:$B,[8]Octubre!$C1,[7]DATA1!K:K)</definedName>
    <definedName name="dfsd" localSheetId="2">SUMIF([7]DATA1!$B:$B,[8]Octubre!$C1,[7]DATA1!K:K)</definedName>
    <definedName name="dfsd">SUMIF([7]DATA1!$B:$B,[8]Octubre!$C1,[7]DATA1!K:K)</definedName>
    <definedName name="Div" localSheetId="2" hidden="1">'[4]B.BTA.S.VALORES'!#REF!</definedName>
    <definedName name="Div" hidden="1">'[4]B.BTA.S.VALORES'!#REF!</definedName>
    <definedName name="Divide" localSheetId="2">#REF!</definedName>
    <definedName name="Divide">#REF!</definedName>
    <definedName name="doce">'[13]Anexo-Participaciones Dic-11'!$E$22</definedName>
    <definedName name="ELIEXTRA">'[14]ELIMINA EXT'!$A$3:$Y$217</definedName>
    <definedName name="ELIFIL">[14]ELIMINA!$A$4:$AM$231</definedName>
    <definedName name="ELIMEXT" localSheetId="2">#REF!</definedName>
    <definedName name="ELIMEXT">#REF!</definedName>
    <definedName name="ELIMINA" localSheetId="2">#REF!</definedName>
    <definedName name="ELIMINA">#REF!</definedName>
    <definedName name="entidades" localSheetId="2">#REF!</definedName>
    <definedName name="entidades">#REF!</definedName>
    <definedName name="EPIANDES" localSheetId="2">#REF!</definedName>
    <definedName name="EPIANDES">#REF!</definedName>
    <definedName name="ESCRIBA" localSheetId="2">[1]BDATOS!#REF!</definedName>
    <definedName name="ESCRIBA">[1]BDATOS!#REF!</definedName>
    <definedName name="ESTADOS_FINANCIEROS_A_PROCESAR" localSheetId="2">#REF!</definedName>
    <definedName name="ESTADOS_FINANCIEROS_A_PROCESAR">#REF!</definedName>
    <definedName name="ESTCAM" localSheetId="2">#REF!</definedName>
    <definedName name="ESTCAM">#REF!</definedName>
    <definedName name="ET" localSheetId="2">#REF!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localSheetId="0" hidden="1">{"'para SB'!$A$1420:$F$1479"}</definedName>
    <definedName name="HTML_Control" localSheetId="2"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2">#REF!</definedName>
    <definedName name="INDI">#REF!</definedName>
    <definedName name="INDICACART" localSheetId="2">#REF!</definedName>
    <definedName name="INDICACART">#REF!</definedName>
    <definedName name="INVER" localSheetId="2">#REF!</definedName>
    <definedName name="INVER">#REF!</definedName>
    <definedName name="junio111" localSheetId="2">#REF!</definedName>
    <definedName name="junio111">#REF!</definedName>
    <definedName name="JUNTA" localSheetId="2">#REF!</definedName>
    <definedName name="JUNTA">#REF!</definedName>
    <definedName name="JUNTA1" localSheetId="2">#REF!</definedName>
    <definedName name="JUNTA1">#REF!</definedName>
    <definedName name="LLPModel">[16]!LLPModel</definedName>
    <definedName name="MATRIZ">[17]MATRIZ!$A$7:$BY$4664</definedName>
    <definedName name="MC.PL_Cuentas" localSheetId="2">#REF!</definedName>
    <definedName name="MC.PL_Cuentas">#REF!</definedName>
    <definedName name="MC.PL_Monto" localSheetId="2">#REF!</definedName>
    <definedName name="MC.PL_Monto">#REF!</definedName>
    <definedName name="MESANT" localSheetId="2">#REF!</definedName>
    <definedName name="MESANT">#REF!</definedName>
    <definedName name="MESES">'[18]7'!$AL$3:$AL$7</definedName>
    <definedName name="MESHOY" localSheetId="2">#REF!</definedName>
    <definedName name="MESHOY">#REF!</definedName>
    <definedName name="Mora030" localSheetId="0">SUMIF([7]DATA1!$B:$B,[8]Octubre!$C1,[7]DATA1!XFA:XFA)</definedName>
    <definedName name="Mora030" localSheetId="2">SUMIF([7]DATA1!$B:$B,[8]Octubre!$C1,[7]DATA1!XFA:XFA)</definedName>
    <definedName name="Mora030">SUMIF([7]DATA1!$B:$B,[8]Octubre!$C1,[7]DATA1!XFA:XFA)</definedName>
    <definedName name="Mora060" localSheetId="0">SUMIF([7]DATA1!$B:$B,[8]Octubre!$C1,[7]DATA1!XFA:XFA)</definedName>
    <definedName name="Mora060" localSheetId="2">SUMIF([7]DATA1!$B:$B,[8]Octubre!$C1,[7]DATA1!XFA:XFA)</definedName>
    <definedName name="Mora060">SUMIF([7]DATA1!$B:$B,[8]Octubre!$C1,[7]DATA1!XFA:XFA)</definedName>
    <definedName name="Mora090" localSheetId="0">SUMIF([7]DATA1!$B:$B,[8]Octubre!$C1,[7]DATA1!XFA:XFA)</definedName>
    <definedName name="Mora090" localSheetId="2">SUMIF([7]DATA1!$B:$B,[8]Octubre!$C1,[7]DATA1!XFA:XFA)</definedName>
    <definedName name="Mora090">SUMIF([7]DATA1!$B:$B,[8]Octubre!$C1,[7]DATA1!XFA:XFA)</definedName>
    <definedName name="Mora120" localSheetId="0">SUMIF([7]DATA1!$B:$B,[8]Octubre!$C1,[7]DATA1!XFA:XFA)</definedName>
    <definedName name="Mora120" localSheetId="2">SUMIF([7]DATA1!$B:$B,[8]Octubre!$C1,[7]DATA1!XFA:XFA)</definedName>
    <definedName name="Mora120">SUMIF([7]DATA1!$B:$B,[8]Octubre!$C1,[7]DATA1!XFA:XFA)</definedName>
    <definedName name="Mora150" localSheetId="0">SUMIF([7]DATA1!$B:$B,[8]Octubre!$C1,[7]DATA1!XFA:XFA)</definedName>
    <definedName name="Mora150" localSheetId="2">SUMIF([7]DATA1!$B:$B,[8]Octubre!$C1,[7]DATA1!XFA:XFA)</definedName>
    <definedName name="Mora150">SUMIF([7]DATA1!$B:$B,[8]Octubre!$C1,[7]DATA1!XFA:XFA)</definedName>
    <definedName name="Mora180" localSheetId="0">SUMIF([7]DATA1!$B:$B,[8]Octubre!$C1,[7]DATA1!XFA:XFA)</definedName>
    <definedName name="Mora180" localSheetId="2">SUMIF([7]DATA1!$B:$B,[8]Octubre!$C1,[7]DATA1!XFA:XFA)</definedName>
    <definedName name="Mora180">SUMIF([7]DATA1!$B:$B,[8]Octubre!$C1,[7]DATA1!XFA:XFA)</definedName>
    <definedName name="MultiSelectNames" localSheetId="2">#REF!</definedName>
    <definedName name="MultiSelectNames">#REF!</definedName>
    <definedName name="Nivel" localSheetId="2">#REF!</definedName>
    <definedName name="Nivel">#REF!</definedName>
    <definedName name="NOPUC" localSheetId="2">#REF!</definedName>
    <definedName name="NOPUC">#REF!</definedName>
    <definedName name="OFI">[10]oficial!$A$1:$H$160</definedName>
    <definedName name="ORDEN1" localSheetId="2">#REF!</definedName>
    <definedName name="ORDEN1">#REF!</definedName>
    <definedName name="ORDEN2" localSheetId="2">#REF!</definedName>
    <definedName name="ORDEN2">#REF!</definedName>
    <definedName name="ORDEN3" localSheetId="2">#REF!</definedName>
    <definedName name="ORDEN3">#REF!</definedName>
    <definedName name="ORDEN4" localSheetId="2">#REF!</definedName>
    <definedName name="ORDEN4">#REF!</definedName>
    <definedName name="ORDEN5" localSheetId="2">#REF!</definedName>
    <definedName name="ORDEN5">#REF!</definedName>
    <definedName name="ORDEN6" localSheetId="2">#REF!</definedName>
    <definedName name="ORDEN6">#REF!</definedName>
    <definedName name="p">'[19]Participación Accionaria Junio '!$K$11</definedName>
    <definedName name="PAS" localSheetId="2">#REF!</definedName>
    <definedName name="PAS">#REF!</definedName>
    <definedName name="PAT" localSheetId="2">#REF!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2">#REF!</definedName>
    <definedName name="PRES">#REF!</definedName>
    <definedName name="PRES1" localSheetId="2">#REF!</definedName>
    <definedName name="PRES1">#REF!</definedName>
    <definedName name="Presup" localSheetId="0">SUMIF([22]DATA!$H:$H,#REF!&amp;"-"&amp;#REF!&amp;"-"&amp;MONTH(#REF!),[22]DATA!$G:$G)</definedName>
    <definedName name="Presup" localSheetId="2">SUMIF([22]DATA!$H:$H,#REF!&amp;"-"&amp;#REF!&amp;"-"&amp;MONTH(#REF!),[22]DATA!$G:$G)</definedName>
    <definedName name="Presup">SUMIF([22]DATA!$H:$H,#REF!&amp;"-"&amp;#REF!&amp;"-"&amp;MONTH(#REF!),[22]DATA!$G:$G)</definedName>
    <definedName name="ProductivityWith">[9]!ProductivityWith</definedName>
    <definedName name="ProductivityWithout">[9]!ProductivityWithout</definedName>
    <definedName name="PUC" localSheetId="2">#REF!</definedName>
    <definedName name="PUC">#REF!</definedName>
    <definedName name="PYG" localSheetId="2">#REF!</definedName>
    <definedName name="PYG">#REF!</definedName>
    <definedName name="PYGBONOS" localSheetId="2">#REF!</definedName>
    <definedName name="PYGBONOS">#REF!</definedName>
    <definedName name="PYGCAMBIOS" localSheetId="2">#REF!</definedName>
    <definedName name="PYGCAMBIOS">#REF!</definedName>
    <definedName name="PYGRENTA" localSheetId="2">#REF!</definedName>
    <definedName name="PYGRENTA">#REF!</definedName>
    <definedName name="PYGTESOROS" localSheetId="2">#REF!</definedName>
    <definedName name="PYGTESOROS">#REF!</definedName>
    <definedName name="qeq" localSheetId="0">SUMIF([7]DATA1!$B:$B,[8]Octubre!$C1,[7]DATA1!XFA:XFA)</definedName>
    <definedName name="qeq" localSheetId="2">SUMIF([7]DATA1!$B:$B,[8]Octubre!$C1,[7]DATA1!XFA:XFA)</definedName>
    <definedName name="qeq">SUMIF([7]DATA1!$B:$B,[8]Octubre!$C1,[7]DATA1!XFA:XFA)</definedName>
    <definedName name="ref_contr" localSheetId="2">#REF!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localSheetId="2" hidden="1">{"'Sheet1'!$A$1:$F$179"}</definedName>
    <definedName name="ro" hidden="1">{"'Sheet1'!$A$1:$F$179"}</definedName>
    <definedName name="rod" localSheetId="0" hidden="1">{"'Sheet1'!$A$1:$F$179"}</definedName>
    <definedName name="rod" localSheetId="2" hidden="1">{"'Sheet1'!$A$1:$F$179"}</definedName>
    <definedName name="rod" hidden="1">{"'Sheet1'!$A$1:$F$179"}</definedName>
    <definedName name="rodirgo" localSheetId="0" hidden="1">{"'Sheet1'!$A$1:$F$179"}</definedName>
    <definedName name="rodirgo" localSheetId="2" hidden="1">{"'Sheet1'!$A$1:$F$179"}</definedName>
    <definedName name="rodirgo" hidden="1">{"'Sheet1'!$A$1:$F$179"}</definedName>
    <definedName name="Saldo" localSheetId="0">SUMIF([7]DATA2!XFB:XFB,[8]Octubre!$C1,[7]DATA2!A:A)</definedName>
    <definedName name="Saldo" localSheetId="2">SUMIF([7]DATA2!XFB:XFB,[8]Octubre!$C1,[7]DATA2!A:A)</definedName>
    <definedName name="Saldo">SUMIF([7]DATA2!XFB:XFB,[8]Octubre!$C1,[7]DATA2!A:A)</definedName>
    <definedName name="sdaf" localSheetId="0" hidden="1">{"'para SB'!$A$1420:$F$1479"}</definedName>
    <definedName name="sdaf" localSheetId="2"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2">#REF!</definedName>
    <definedName name="TestTypes">#REF!</definedName>
    <definedName name="TextRefCopyRangeCount" hidden="1">1</definedName>
    <definedName name="_xlnm.Print_Titles" localSheetId="0">Conclusiones!$21:$21</definedName>
    <definedName name="Títulos_a_imprimir_IM" localSheetId="2">#REF!,#REF!</definedName>
    <definedName name="Títulos_a_imprimir_IM">#REF!,#REF!</definedName>
    <definedName name="TOTAL" localSheetId="2">#REF!</definedName>
    <definedName name="TOTAL">#REF!</definedName>
    <definedName name="Total_Contagio" localSheetId="0">SUMIF([7]DATA1!$B:$B,[8]Octubre!$C1,[7]DATA1!K:K)</definedName>
    <definedName name="Total_Contagio" localSheetId="2">SUMIF([7]DATA1!$B:$B,[8]Octubre!$C1,[7]DATA1!K:K)</definedName>
    <definedName name="Total_Contagio">SUMIF([7]DATA1!$B:$B,[8]Octubre!$C1,[7]DATA1!K:K)</definedName>
    <definedName name="Total_Mora" localSheetId="0">SUMIF([7]DATA1!$B:$B,[8]Octubre!$C1,[7]DATA1!K:K)</definedName>
    <definedName name="Total_Mora" localSheetId="2">SUMIF([7]DATA1!$B:$B,[8]Octubre!$C1,[7]DATA1!K:K)</definedName>
    <definedName name="Total_Mora">SUMIF([7]DATA1!$B:$B,[8]Octubre!$C1,[7]DATA1!K:K)</definedName>
    <definedName name="TypesOfTransaction" localSheetId="2">#REF!</definedName>
    <definedName name="TypesOfTransaction">#REF!</definedName>
    <definedName name="uno">'[13]Anexo-Participaciones Dic-11'!$E$9</definedName>
    <definedName name="utilidad" localSheetId="2">'[6]Estado de Resultados'!#REF!</definedName>
    <definedName name="utilidad">'[6]Estado de Resultados'!#REF!</definedName>
    <definedName name="VALID" localSheetId="2">#REF!</definedName>
    <definedName name="VALID">#REF!</definedName>
    <definedName name="VALOR" localSheetId="0" hidden="1">{#N/A,#N/A,FALSE,"ANEXO1";"ACTIVO",#N/A,FALSE,"ANEXO1";"PASIVO",#N/A,FALSE,"ANEXO1";"G Y P",#N/A,FALSE,"ANEXO1"}</definedName>
    <definedName name="VALOR" localSheetId="2" hidden="1">{#N/A,#N/A,FALSE,"ANEXO1";"ACTIVO",#N/A,FALSE,"ANEXO1";"PASIVO",#N/A,FALSE,"ANEXO1";"G Y P",#N/A,FALSE,"ANEXO1"}</definedName>
    <definedName name="VALOR" hidden="1">{#N/A,#N/A,FALSE,"ANEXO1";"ACTIVO",#N/A,FALSE,"ANEXO1";"PASIVO",#N/A,FALSE,"ANEXO1";"G Y P",#N/A,FALSE,"ANEXO1"}</definedName>
    <definedName name="veinticuatro" localSheetId="2">#REF!</definedName>
    <definedName name="veinticuatro">#REF!</definedName>
    <definedName name="veintidos" localSheetId="2">#REF!</definedName>
    <definedName name="veintidos">#REF!</definedName>
    <definedName name="veintitres" localSheetId="2">#REF!</definedName>
    <definedName name="veintitres">#REF!</definedName>
    <definedName name="veintiuno" localSheetId="2">#REF!</definedName>
    <definedName name="veintiuno">#REF!</definedName>
    <definedName name="W">[5]oficial!$G$1:$G$160</definedName>
    <definedName name="we" localSheetId="0">SUMIF([7]DATA1!$B:$B,[8]Octubre!$C1,[7]DATA1!XFA:XFA)</definedName>
    <definedName name="we" localSheetId="2">SUMIF([7]DATA1!$B:$B,[8]Octubre!$C1,[7]DATA1!XFA:XFA)</definedName>
    <definedName name="we">SUMIF([7]DATA1!$B:$B,[8]Octubre!$C1,[7]DATA1!XFA:XFA)</definedName>
    <definedName name="weq" localSheetId="0">SUMIF([7]DATA1!$B:$B,[8]Octubre!$C1,[7]DATA1!XFA:XFA)</definedName>
    <definedName name="weq" localSheetId="2">SUMIF([7]DATA1!$B:$B,[8]Octubre!$C1,[7]DATA1!XFA:XFA)</definedName>
    <definedName name="weq">SUMIF([7]DATA1!$B:$B,[8]Octubre!$C1,[7]DATA1!XFA:XFA)</definedName>
    <definedName name="wrn.CONSOLIDADO." localSheetId="0" hidden="1">{#N/A,#N/A,FALSE,"ANEXO1";"ACTIVO",#N/A,FALSE,"ANEXO1";"PASIVO",#N/A,FALSE,"ANEXO1";"G Y P",#N/A,FALSE,"ANEXO1"}</definedName>
    <definedName name="wrn.CONSOLIDADO." localSheetId="2"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localSheetId="2" hidden="1">{"'Sheet1'!$A$1:$F$179"}</definedName>
    <definedName name="ws" hidden="1">{"'Sheet1'!$A$1:$F$179"}</definedName>
    <definedName name="XXX" localSheetId="2">#REF!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11" l="1"/>
  <c r="B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G26" i="11" l="1"/>
  <c r="G5" i="11"/>
  <c r="G21" i="11"/>
  <c r="G63" i="11"/>
  <c r="G6" i="11"/>
  <c r="G10" i="11"/>
  <c r="G14" i="11"/>
  <c r="G18" i="11"/>
  <c r="G22" i="11"/>
  <c r="G59" i="11"/>
  <c r="G55" i="11"/>
  <c r="G70" i="11"/>
  <c r="G38" i="11"/>
  <c r="G33" i="11"/>
  <c r="G30" i="11"/>
  <c r="G32" i="11"/>
  <c r="G13" i="11"/>
  <c r="G37" i="11"/>
  <c r="G51" i="11"/>
  <c r="G28" i="11"/>
  <c r="G7" i="11"/>
  <c r="G15" i="11"/>
  <c r="G19" i="11"/>
  <c r="G23" i="11"/>
  <c r="G43" i="11"/>
  <c r="G39" i="11"/>
  <c r="G62" i="11"/>
  <c r="G73" i="11"/>
  <c r="G81" i="11"/>
  <c r="G72" i="11"/>
  <c r="L3" i="11"/>
  <c r="L11" i="11"/>
  <c r="L19" i="11"/>
  <c r="L27" i="11"/>
  <c r="L35" i="11"/>
  <c r="L43" i="11"/>
  <c r="L51" i="11"/>
  <c r="L59" i="11"/>
  <c r="L67" i="11"/>
  <c r="L75" i="11"/>
  <c r="L2" i="11"/>
  <c r="K10" i="11"/>
  <c r="K18" i="11"/>
  <c r="K26" i="11"/>
  <c r="K50" i="11"/>
  <c r="K52" i="11"/>
  <c r="K14" i="11"/>
  <c r="L4" i="11"/>
  <c r="L12" i="11"/>
  <c r="L20" i="11"/>
  <c r="L28" i="11"/>
  <c r="L36" i="11"/>
  <c r="L44" i="11"/>
  <c r="L52" i="11"/>
  <c r="L60" i="11"/>
  <c r="L68" i="11"/>
  <c r="L76" i="11"/>
  <c r="K3" i="11"/>
  <c r="K11" i="11"/>
  <c r="K19" i="11"/>
  <c r="K27" i="11"/>
  <c r="K35" i="11"/>
  <c r="K43" i="11"/>
  <c r="K51" i="11"/>
  <c r="K59" i="11"/>
  <c r="K67" i="11"/>
  <c r="K75" i="11"/>
  <c r="K2" i="11"/>
  <c r="K4" i="11"/>
  <c r="K20" i="11"/>
  <c r="K36" i="11"/>
  <c r="L79" i="11"/>
  <c r="K46" i="11"/>
  <c r="K78" i="11"/>
  <c r="K71" i="11"/>
  <c r="L5" i="11"/>
  <c r="L13" i="11"/>
  <c r="L21" i="11"/>
  <c r="L29" i="11"/>
  <c r="L37" i="11"/>
  <c r="L45" i="11"/>
  <c r="L53" i="11"/>
  <c r="L61" i="11"/>
  <c r="L69" i="11"/>
  <c r="L77" i="11"/>
  <c r="K12" i="11"/>
  <c r="K60" i="11"/>
  <c r="K38" i="11"/>
  <c r="K47" i="11"/>
  <c r="L6" i="11"/>
  <c r="L14" i="11"/>
  <c r="L22" i="11"/>
  <c r="L30" i="11"/>
  <c r="L38" i="11"/>
  <c r="L46" i="11"/>
  <c r="L54" i="11"/>
  <c r="L62" i="11"/>
  <c r="L70" i="11"/>
  <c r="L78" i="11"/>
  <c r="K5" i="11"/>
  <c r="K13" i="11"/>
  <c r="K21" i="11"/>
  <c r="K29" i="11"/>
  <c r="K37" i="11"/>
  <c r="K45" i="11"/>
  <c r="K53" i="11"/>
  <c r="K61" i="11"/>
  <c r="K69" i="11"/>
  <c r="K77" i="11"/>
  <c r="L63" i="11"/>
  <c r="L71" i="11"/>
  <c r="K22" i="11"/>
  <c r="K62" i="11"/>
  <c r="K63" i="11"/>
  <c r="L7" i="11"/>
  <c r="L15" i="11"/>
  <c r="L23" i="11"/>
  <c r="L31" i="11"/>
  <c r="L39" i="11"/>
  <c r="L47" i="11"/>
  <c r="L55" i="11"/>
  <c r="L8" i="11"/>
  <c r="L16" i="11"/>
  <c r="L24" i="11"/>
  <c r="L32" i="11"/>
  <c r="L40" i="11"/>
  <c r="L48" i="11"/>
  <c r="L56" i="11"/>
  <c r="L64" i="11"/>
  <c r="L72" i="11"/>
  <c r="L80" i="11"/>
  <c r="K7" i="11"/>
  <c r="K15" i="11"/>
  <c r="K23" i="11"/>
  <c r="K31" i="11"/>
  <c r="K39" i="11"/>
  <c r="L9" i="11"/>
  <c r="L17" i="11"/>
  <c r="L25" i="11"/>
  <c r="L33" i="11"/>
  <c r="L41" i="11"/>
  <c r="L49" i="11"/>
  <c r="L57" i="11"/>
  <c r="L65" i="11"/>
  <c r="L73" i="11"/>
  <c r="L81" i="11"/>
  <c r="K8" i="11"/>
  <c r="K16" i="11"/>
  <c r="K24" i="11"/>
  <c r="K32" i="11"/>
  <c r="K40" i="11"/>
  <c r="K48" i="11"/>
  <c r="K56" i="11"/>
  <c r="K64" i="11"/>
  <c r="K72" i="11"/>
  <c r="K80" i="11"/>
  <c r="K42" i="11"/>
  <c r="K58" i="11"/>
  <c r="K74" i="11"/>
  <c r="K28" i="11"/>
  <c r="K76" i="11"/>
  <c r="K30" i="11"/>
  <c r="K70" i="11"/>
  <c r="K55" i="11"/>
  <c r="L10" i="11"/>
  <c r="L18" i="11"/>
  <c r="L26" i="11"/>
  <c r="L34" i="11"/>
  <c r="L42" i="11"/>
  <c r="L50" i="11"/>
  <c r="L58" i="11"/>
  <c r="L66" i="11"/>
  <c r="L74" i="11"/>
  <c r="L82" i="11"/>
  <c r="K9" i="11"/>
  <c r="K17" i="11"/>
  <c r="K25" i="11"/>
  <c r="K33" i="11"/>
  <c r="K41" i="11"/>
  <c r="K49" i="11"/>
  <c r="K57" i="11"/>
  <c r="K65" i="11"/>
  <c r="K73" i="11"/>
  <c r="K81" i="11"/>
  <c r="K34" i="11"/>
  <c r="K66" i="11"/>
  <c r="K82" i="11"/>
  <c r="K44" i="11"/>
  <c r="K68" i="11"/>
  <c r="K6" i="11"/>
  <c r="K54" i="11"/>
  <c r="K79" i="11"/>
  <c r="G41" i="11"/>
  <c r="G29" i="11"/>
  <c r="G3" i="11"/>
  <c r="G12" i="11"/>
  <c r="G35" i="11"/>
  <c r="G31" i="11"/>
  <c r="G58" i="11"/>
  <c r="G69" i="11"/>
  <c r="G77" i="11"/>
  <c r="G68" i="11"/>
  <c r="G80" i="11"/>
  <c r="G42" i="11"/>
  <c r="G47" i="11"/>
  <c r="G82" i="11"/>
  <c r="G4" i="11"/>
  <c r="G11" i="11"/>
  <c r="G20" i="11"/>
  <c r="G79" i="11"/>
  <c r="G27" i="11"/>
  <c r="G54" i="11"/>
  <c r="G61" i="11"/>
  <c r="G65" i="11"/>
  <c r="G64" i="11"/>
  <c r="G60" i="11"/>
  <c r="G17" i="11"/>
  <c r="G67" i="11"/>
  <c r="G74" i="11"/>
  <c r="G66" i="11"/>
  <c r="G76" i="11"/>
  <c r="G8" i="11"/>
  <c r="G16" i="11"/>
  <c r="G24" i="11"/>
  <c r="G71" i="11"/>
  <c r="G34" i="11"/>
  <c r="G50" i="11"/>
  <c r="G53" i="11"/>
  <c r="G57" i="11"/>
  <c r="G56" i="11"/>
  <c r="G52" i="11"/>
  <c r="G25" i="11"/>
  <c r="G78" i="11"/>
  <c r="G46" i="11"/>
  <c r="G45" i="11"/>
  <c r="G49" i="11"/>
  <c r="G48" i="11"/>
  <c r="G44" i="11"/>
  <c r="G9" i="11"/>
  <c r="G75" i="11"/>
  <c r="G40" i="11"/>
  <c r="G36" i="11"/>
  <c r="G2" i="11"/>
  <c r="F3" i="11"/>
  <c r="F11" i="11"/>
  <c r="F19" i="11"/>
  <c r="F27" i="11"/>
  <c r="F35" i="11"/>
  <c r="F43" i="11"/>
  <c r="F51" i="11"/>
  <c r="F59" i="11"/>
  <c r="F67" i="11"/>
  <c r="F75" i="11"/>
  <c r="F2" i="11"/>
  <c r="I2" i="11" s="1"/>
  <c r="E10" i="11"/>
  <c r="E18" i="11"/>
  <c r="E26" i="11"/>
  <c r="E34" i="11"/>
  <c r="E42" i="11"/>
  <c r="E50" i="11"/>
  <c r="E58" i="11"/>
  <c r="E66" i="11"/>
  <c r="E74" i="11"/>
  <c r="E82" i="11"/>
  <c r="F32" i="11"/>
  <c r="E7" i="11"/>
  <c r="E55" i="11"/>
  <c r="F4" i="11"/>
  <c r="F12" i="11"/>
  <c r="F20" i="11"/>
  <c r="F28" i="11"/>
  <c r="F36" i="11"/>
  <c r="F44" i="11"/>
  <c r="F52" i="11"/>
  <c r="F60" i="11"/>
  <c r="F68" i="11"/>
  <c r="F76" i="11"/>
  <c r="E3" i="11"/>
  <c r="E11" i="11"/>
  <c r="E19" i="11"/>
  <c r="E27" i="11"/>
  <c r="E35" i="11"/>
  <c r="E43" i="11"/>
  <c r="E51" i="11"/>
  <c r="E59" i="11"/>
  <c r="E67" i="11"/>
  <c r="E75" i="11"/>
  <c r="E2" i="11"/>
  <c r="F48" i="11"/>
  <c r="F72" i="11"/>
  <c r="E31" i="11"/>
  <c r="E63" i="11"/>
  <c r="F5" i="11"/>
  <c r="F13" i="11"/>
  <c r="F21" i="11"/>
  <c r="F29" i="11"/>
  <c r="F37" i="11"/>
  <c r="F45" i="11"/>
  <c r="F53" i="11"/>
  <c r="F61" i="11"/>
  <c r="F69" i="11"/>
  <c r="F77" i="11"/>
  <c r="E4" i="11"/>
  <c r="E12" i="11"/>
  <c r="E20" i="11"/>
  <c r="E28" i="11"/>
  <c r="E36" i="11"/>
  <c r="E44" i="11"/>
  <c r="E52" i="11"/>
  <c r="E60" i="11"/>
  <c r="E68" i="11"/>
  <c r="E76" i="11"/>
  <c r="F40" i="11"/>
  <c r="E23" i="11"/>
  <c r="E79" i="11"/>
  <c r="F6" i="11"/>
  <c r="F14" i="11"/>
  <c r="F22" i="11"/>
  <c r="F30" i="11"/>
  <c r="F38" i="11"/>
  <c r="F46" i="11"/>
  <c r="F54" i="11"/>
  <c r="F62" i="11"/>
  <c r="F70" i="11"/>
  <c r="F78" i="11"/>
  <c r="E5" i="11"/>
  <c r="E13" i="11"/>
  <c r="E21" i="11"/>
  <c r="E29" i="11"/>
  <c r="E37" i="11"/>
  <c r="E45" i="11"/>
  <c r="E53" i="11"/>
  <c r="E61" i="11"/>
  <c r="E69" i="11"/>
  <c r="E77" i="11"/>
  <c r="F56" i="11"/>
  <c r="F7" i="11"/>
  <c r="F15" i="11"/>
  <c r="F23" i="11"/>
  <c r="F31" i="11"/>
  <c r="F39" i="11"/>
  <c r="F47" i="11"/>
  <c r="F55" i="11"/>
  <c r="F63" i="11"/>
  <c r="F71" i="11"/>
  <c r="F79" i="11"/>
  <c r="E6" i="11"/>
  <c r="E14" i="11"/>
  <c r="E22" i="11"/>
  <c r="E30" i="11"/>
  <c r="E38" i="11"/>
  <c r="E46" i="11"/>
  <c r="E54" i="11"/>
  <c r="E62" i="11"/>
  <c r="E70" i="11"/>
  <c r="E78" i="11"/>
  <c r="F8" i="11"/>
  <c r="F64" i="11"/>
  <c r="E39" i="11"/>
  <c r="E71" i="11"/>
  <c r="F9" i="11"/>
  <c r="F17" i="11"/>
  <c r="F25" i="11"/>
  <c r="F33" i="11"/>
  <c r="F41" i="11"/>
  <c r="F49" i="11"/>
  <c r="F57" i="11"/>
  <c r="F65" i="11"/>
  <c r="F73" i="11"/>
  <c r="F81" i="11"/>
  <c r="E8" i="11"/>
  <c r="E16" i="11"/>
  <c r="E24" i="11"/>
  <c r="E32" i="11"/>
  <c r="E40" i="11"/>
  <c r="E48" i="11"/>
  <c r="E56" i="11"/>
  <c r="E64" i="11"/>
  <c r="E72" i="11"/>
  <c r="E80" i="11"/>
  <c r="F16" i="11"/>
  <c r="E15" i="11"/>
  <c r="F10" i="11"/>
  <c r="F18" i="11"/>
  <c r="F26" i="11"/>
  <c r="F34" i="11"/>
  <c r="F42" i="11"/>
  <c r="F50" i="11"/>
  <c r="F58" i="11"/>
  <c r="F66" i="11"/>
  <c r="F74" i="11"/>
  <c r="F82" i="11"/>
  <c r="E9" i="11"/>
  <c r="E17" i="11"/>
  <c r="E25" i="11"/>
  <c r="E33" i="11"/>
  <c r="E41" i="11"/>
  <c r="E49" i="11"/>
  <c r="E57" i="11"/>
  <c r="E65" i="11"/>
  <c r="E73" i="11"/>
  <c r="E81" i="11"/>
  <c r="F24" i="11"/>
  <c r="F80" i="11"/>
  <c r="E47" i="11"/>
  <c r="C49" i="11"/>
  <c r="C57" i="11"/>
  <c r="C65" i="11"/>
  <c r="C73" i="11"/>
  <c r="C81" i="11"/>
  <c r="C27" i="11"/>
  <c r="C35" i="11"/>
  <c r="C26" i="11"/>
  <c r="C10" i="11"/>
  <c r="C18" i="11"/>
  <c r="C2" i="11"/>
  <c r="C50" i="11"/>
  <c r="C58" i="11"/>
  <c r="C66" i="11"/>
  <c r="C74" i="11"/>
  <c r="C82" i="11"/>
  <c r="C28" i="11"/>
  <c r="C36" i="11"/>
  <c r="C3" i="11"/>
  <c r="C11" i="11"/>
  <c r="C19" i="11"/>
  <c r="C51" i="11"/>
  <c r="C59" i="11"/>
  <c r="C67" i="11"/>
  <c r="C75" i="11"/>
  <c r="C44" i="11"/>
  <c r="C29" i="11"/>
  <c r="C37" i="11"/>
  <c r="C4" i="11"/>
  <c r="C12" i="11"/>
  <c r="C20" i="11"/>
  <c r="C52" i="11"/>
  <c r="C60" i="11"/>
  <c r="C68" i="11"/>
  <c r="C76" i="11"/>
  <c r="C45" i="11"/>
  <c r="C30" i="11"/>
  <c r="C38" i="11"/>
  <c r="C5" i="11"/>
  <c r="C13" i="11"/>
  <c r="C21" i="11"/>
  <c r="C53" i="11"/>
  <c r="C61" i="11"/>
  <c r="C69" i="11"/>
  <c r="C77" i="11"/>
  <c r="C46" i="11"/>
  <c r="C31" i="11"/>
  <c r="C39" i="11"/>
  <c r="C6" i="11"/>
  <c r="C14" i="11"/>
  <c r="C22" i="11"/>
  <c r="C25" i="11"/>
  <c r="C54" i="11"/>
  <c r="C62" i="11"/>
  <c r="C70" i="11"/>
  <c r="C78" i="11"/>
  <c r="C47" i="11"/>
  <c r="C32" i="11"/>
  <c r="C40" i="11"/>
  <c r="C7" i="11"/>
  <c r="C15" i="11"/>
  <c r="C23" i="11"/>
  <c r="C43" i="11"/>
  <c r="C55" i="11"/>
  <c r="C63" i="11"/>
  <c r="C71" i="11"/>
  <c r="C79" i="11"/>
  <c r="C48" i="11"/>
  <c r="C33" i="11"/>
  <c r="C41" i="11"/>
  <c r="C8" i="11"/>
  <c r="C16" i="11"/>
  <c r="C24" i="11"/>
  <c r="C56" i="11"/>
  <c r="C64" i="11"/>
  <c r="C72" i="11"/>
  <c r="C80" i="11"/>
  <c r="C34" i="11"/>
  <c r="C42" i="11"/>
  <c r="C9" i="11"/>
  <c r="C17" i="11"/>
  <c r="M53" i="11" l="1"/>
  <c r="I66" i="11"/>
  <c r="I64" i="11"/>
  <c r="M79" i="11"/>
  <c r="M45" i="11"/>
  <c r="M62" i="11"/>
  <c r="M5" i="11"/>
  <c r="M61" i="11"/>
  <c r="I49" i="11"/>
  <c r="M69" i="11"/>
  <c r="M32" i="11"/>
  <c r="M23" i="11"/>
  <c r="M76" i="11"/>
  <c r="M81" i="11"/>
  <c r="M17" i="11"/>
  <c r="M28" i="11"/>
  <c r="M35" i="11"/>
  <c r="M13" i="11"/>
  <c r="M77" i="11"/>
  <c r="M44" i="11"/>
  <c r="M29" i="11"/>
  <c r="M60" i="11"/>
  <c r="M21" i="11"/>
  <c r="M51" i="11"/>
  <c r="M41" i="11"/>
  <c r="M30" i="11"/>
  <c r="M49" i="11"/>
  <c r="M6" i="11"/>
  <c r="M20" i="11"/>
  <c r="M82" i="11"/>
  <c r="M70" i="11"/>
  <c r="M37" i="11"/>
  <c r="M40" i="11"/>
  <c r="M74" i="11"/>
  <c r="M31" i="11"/>
  <c r="M72" i="11"/>
  <c r="M63" i="11"/>
  <c r="M43" i="11"/>
  <c r="M73" i="11"/>
  <c r="M9" i="11"/>
  <c r="M36" i="11"/>
  <c r="M12" i="11"/>
  <c r="M55" i="11"/>
  <c r="M2" i="11"/>
  <c r="M19" i="11"/>
  <c r="M64" i="11"/>
  <c r="H18" i="11"/>
  <c r="M67" i="11"/>
  <c r="M3" i="11"/>
  <c r="H52" i="11"/>
  <c r="H24" i="11"/>
  <c r="H28" i="11"/>
  <c r="M22" i="11"/>
  <c r="H23" i="11"/>
  <c r="H44" i="11"/>
  <c r="H29" i="11"/>
  <c r="H50" i="11"/>
  <c r="H27" i="11"/>
  <c r="H80" i="11"/>
  <c r="M8" i="11"/>
  <c r="M66" i="11"/>
  <c r="M33" i="11"/>
  <c r="H72" i="11"/>
  <c r="H17" i="11"/>
  <c r="M34" i="11"/>
  <c r="M25" i="11"/>
  <c r="M56" i="11"/>
  <c r="M59" i="11"/>
  <c r="H78" i="11"/>
  <c r="I58" i="11"/>
  <c r="H70" i="11"/>
  <c r="H13" i="11"/>
  <c r="H58" i="11"/>
  <c r="M54" i="11"/>
  <c r="I80" i="11"/>
  <c r="H59" i="11"/>
  <c r="H73" i="11"/>
  <c r="M65" i="11"/>
  <c r="H48" i="11"/>
  <c r="H11" i="11"/>
  <c r="H5" i="11"/>
  <c r="M68" i="11"/>
  <c r="I34" i="11"/>
  <c r="I81" i="11"/>
  <c r="I17" i="11"/>
  <c r="I79" i="11"/>
  <c r="I15" i="11"/>
  <c r="H20" i="11"/>
  <c r="H38" i="11"/>
  <c r="M80" i="11"/>
  <c r="M16" i="11"/>
  <c r="M7" i="11"/>
  <c r="I26" i="11"/>
  <c r="I73" i="11"/>
  <c r="I9" i="11"/>
  <c r="I71" i="11"/>
  <c r="I7" i="11"/>
  <c r="I46" i="11"/>
  <c r="I40" i="11"/>
  <c r="H66" i="11"/>
  <c r="H55" i="11"/>
  <c r="H2" i="11"/>
  <c r="M75" i="11"/>
  <c r="M11" i="11"/>
  <c r="H56" i="11"/>
  <c r="H82" i="11"/>
  <c r="H8" i="11"/>
  <c r="M47" i="11"/>
  <c r="M46" i="11"/>
  <c r="M48" i="11"/>
  <c r="M39" i="11"/>
  <c r="M38" i="11"/>
  <c r="M14" i="11"/>
  <c r="M58" i="11"/>
  <c r="M52" i="11"/>
  <c r="H6" i="11"/>
  <c r="H77" i="11"/>
  <c r="M57" i="11"/>
  <c r="M42" i="11"/>
  <c r="M24" i="11"/>
  <c r="M15" i="11"/>
  <c r="M4" i="11"/>
  <c r="M27" i="11"/>
  <c r="M50" i="11"/>
  <c r="M26" i="11"/>
  <c r="M71" i="11"/>
  <c r="M18" i="11"/>
  <c r="M78" i="11"/>
  <c r="M10" i="11"/>
  <c r="I82" i="11"/>
  <c r="I18" i="11"/>
  <c r="I65" i="11"/>
  <c r="I63" i="11"/>
  <c r="I56" i="11"/>
  <c r="I38" i="11"/>
  <c r="I29" i="11"/>
  <c r="H51" i="11"/>
  <c r="H36" i="11"/>
  <c r="H22" i="11"/>
  <c r="H81" i="11"/>
  <c r="H75" i="11"/>
  <c r="H25" i="11"/>
  <c r="H26" i="11"/>
  <c r="H35" i="11"/>
  <c r="H47" i="11"/>
  <c r="H57" i="11"/>
  <c r="I74" i="11"/>
  <c r="I10" i="11"/>
  <c r="H7" i="11"/>
  <c r="H64" i="11"/>
  <c r="H16" i="11"/>
  <c r="H39" i="11"/>
  <c r="H67" i="11"/>
  <c r="H62" i="11"/>
  <c r="H63" i="11"/>
  <c r="H41" i="11"/>
  <c r="H69" i="11"/>
  <c r="H53" i="11"/>
  <c r="I16" i="11"/>
  <c r="I41" i="11"/>
  <c r="I8" i="11"/>
  <c r="I39" i="11"/>
  <c r="I78" i="11"/>
  <c r="I14" i="11"/>
  <c r="I69" i="11"/>
  <c r="I5" i="11"/>
  <c r="H4" i="11"/>
  <c r="H61" i="11"/>
  <c r="H10" i="11"/>
  <c r="H34" i="11"/>
  <c r="H15" i="11"/>
  <c r="H76" i="11"/>
  <c r="H19" i="11"/>
  <c r="H60" i="11"/>
  <c r="H21" i="11"/>
  <c r="H42" i="11"/>
  <c r="I50" i="11"/>
  <c r="I33" i="11"/>
  <c r="I31" i="11"/>
  <c r="I70" i="11"/>
  <c r="I6" i="11"/>
  <c r="I61" i="11"/>
  <c r="I68" i="11"/>
  <c r="I4" i="11"/>
  <c r="I67" i="11"/>
  <c r="H40" i="11"/>
  <c r="H79" i="11"/>
  <c r="H74" i="11"/>
  <c r="H32" i="11"/>
  <c r="H65" i="11"/>
  <c r="H12" i="11"/>
  <c r="H33" i="11"/>
  <c r="H46" i="11"/>
  <c r="H43" i="11"/>
  <c r="I24" i="11"/>
  <c r="I42" i="11"/>
  <c r="I25" i="11"/>
  <c r="H71" i="11"/>
  <c r="H45" i="11"/>
  <c r="H68" i="11"/>
  <c r="H3" i="11"/>
  <c r="H37" i="11"/>
  <c r="H9" i="11"/>
  <c r="H14" i="11"/>
  <c r="H31" i="11"/>
  <c r="H54" i="11"/>
  <c r="H49" i="11"/>
  <c r="I37" i="11"/>
  <c r="I48" i="11"/>
  <c r="I23" i="11"/>
  <c r="I54" i="11"/>
  <c r="I45" i="11"/>
  <c r="I72" i="11"/>
  <c r="I47" i="11"/>
  <c r="I22" i="11"/>
  <c r="I77" i="11"/>
  <c r="H30" i="11"/>
  <c r="I13" i="11"/>
  <c r="I57" i="11"/>
  <c r="I55" i="11"/>
  <c r="I30" i="11"/>
  <c r="I21" i="11"/>
  <c r="I28" i="11"/>
  <c r="I20" i="11"/>
  <c r="I62" i="11"/>
  <c r="I53" i="11"/>
  <c r="I76" i="11"/>
  <c r="I12" i="11"/>
  <c r="I60" i="11"/>
  <c r="I52" i="11"/>
  <c r="I44" i="11"/>
  <c r="I36" i="11"/>
  <c r="I32" i="11"/>
  <c r="I59" i="11"/>
  <c r="I51" i="11"/>
  <c r="I43" i="11"/>
  <c r="I35" i="11"/>
  <c r="I27" i="11"/>
  <c r="I19" i="11"/>
  <c r="I75" i="11"/>
  <c r="I11" i="11"/>
  <c r="I3" i="11"/>
  <c r="N67" i="11" l="1"/>
  <c r="N9" i="11"/>
  <c r="N25" i="11"/>
  <c r="N14" i="11"/>
  <c r="N16" i="11"/>
  <c r="N6" i="11"/>
  <c r="N19" i="11"/>
  <c r="N5" i="11"/>
  <c r="N22" i="11"/>
  <c r="N7" i="11"/>
  <c r="N21" i="11"/>
  <c r="N10" i="11"/>
  <c r="N2" i="11"/>
  <c r="N4" i="11"/>
  <c r="N15" i="11"/>
  <c r="N8" i="11"/>
  <c r="N23" i="11"/>
  <c r="N3" i="11"/>
  <c r="N18" i="11"/>
  <c r="N12" i="11"/>
  <c r="N17" i="11"/>
  <c r="N11" i="11"/>
  <c r="N24" i="11"/>
  <c r="N20" i="11"/>
  <c r="N13" i="11"/>
  <c r="N75" i="11"/>
  <c r="N78" i="11"/>
  <c r="N81" i="11"/>
  <c r="N71" i="11"/>
  <c r="N74" i="11"/>
  <c r="N77" i="11"/>
  <c r="N72" i="11"/>
  <c r="N73" i="11"/>
  <c r="N82" i="11"/>
  <c r="N76" i="11"/>
  <c r="N80" i="11"/>
  <c r="N70" i="11"/>
  <c r="N69" i="11"/>
  <c r="N79" i="11"/>
  <c r="N38" i="11"/>
  <c r="N35" i="11"/>
  <c r="N41" i="11"/>
  <c r="N32" i="11"/>
  <c r="N26" i="11"/>
  <c r="N31" i="11"/>
  <c r="N40" i="11"/>
  <c r="N42" i="11"/>
  <c r="N30" i="11"/>
  <c r="N28" i="11"/>
  <c r="N37" i="11"/>
  <c r="N27" i="11"/>
  <c r="N36" i="11"/>
  <c r="N33" i="11"/>
  <c r="N29" i="11"/>
  <c r="N34" i="11"/>
  <c r="N39" i="11"/>
  <c r="N59" i="11"/>
  <c r="N65" i="11"/>
  <c r="N58" i="11"/>
  <c r="N55" i="11"/>
  <c r="N66" i="11"/>
  <c r="N56" i="11"/>
  <c r="N64" i="11"/>
  <c r="N63" i="11"/>
  <c r="N60" i="11"/>
  <c r="N68" i="11"/>
  <c r="N61" i="11"/>
  <c r="N62" i="11"/>
  <c r="N57" i="11"/>
  <c r="N50" i="11"/>
  <c r="N45" i="11"/>
  <c r="N48" i="11"/>
  <c r="N43" i="11"/>
  <c r="N49" i="11"/>
  <c r="N51" i="11"/>
  <c r="N46" i="11"/>
  <c r="N44" i="11"/>
  <c r="N54" i="11"/>
  <c r="N52" i="11"/>
  <c r="N47" i="11"/>
  <c r="N53" i="11"/>
</calcChain>
</file>

<file path=xl/sharedStrings.xml><?xml version="1.0" encoding="utf-8"?>
<sst xmlns="http://schemas.openxmlformats.org/spreadsheetml/2006/main" count="306" uniqueCount="156">
  <si>
    <t>ID</t>
  </si>
  <si>
    <t>Evaluación</t>
  </si>
  <si>
    <t>Oportunidad de Mejora</t>
  </si>
  <si>
    <t>Deficiencia de Control
(Diseño o Ejecución)</t>
  </si>
  <si>
    <t>Deficiencia de Control Mayor
(Diseño y Ejecución)</t>
  </si>
  <si>
    <t>Componente</t>
  </si>
  <si>
    <t>Conclusión general sobre la evaluación del Sistema de Control Interno</t>
  </si>
  <si>
    <t>¿Están todos los componentes operando juntos y de manera integrada? (Si / en proceso / No) (Justifique su respuesta):</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</si>
  <si>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</si>
  <si>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</si>
  <si>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</si>
  <si>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</si>
  <si>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</si>
  <si>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t>Nivel de Cumplimiento componente presentado en el informe anterior</t>
  </si>
  <si>
    <t xml:space="preserve"> Avance final del componente </t>
  </si>
  <si>
    <t>Ambiente de control</t>
  </si>
  <si>
    <t>Evaluación de riesgos</t>
  </si>
  <si>
    <t>Actividades de control</t>
  </si>
  <si>
    <t>Información y comunicación</t>
  </si>
  <si>
    <t>Ambiente de Control</t>
  </si>
  <si>
    <t>Evaluación y comunicación de deficiencias oportunamente (Evalúa los resultados, Comunica las deficiencias y Monitorea las medidas correctivas).</t>
  </si>
  <si>
    <t>Monitoreo - Supervisión</t>
  </si>
  <si>
    <t xml:space="preserve">17.9 </t>
  </si>
  <si>
    <t xml:space="preserve">17.8 </t>
  </si>
  <si>
    <t xml:space="preserve">17.7 </t>
  </si>
  <si>
    <t xml:space="preserve">17.6 </t>
  </si>
  <si>
    <t xml:space="preserve">17.5 </t>
  </si>
  <si>
    <t xml:space="preserve">17.4 </t>
  </si>
  <si>
    <t xml:space="preserve">17.3 </t>
  </si>
  <si>
    <t xml:space="preserve">17.2 </t>
  </si>
  <si>
    <t xml:space="preserve">17.1 </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</si>
  <si>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</si>
  <si>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16.5</t>
  </si>
  <si>
    <t>16.4</t>
  </si>
  <si>
    <t>16.3</t>
  </si>
  <si>
    <t>16.2</t>
  </si>
  <si>
    <t>16.1</t>
  </si>
  <si>
    <t>Comunicación con el exterior (Se comunica con los grupos de valor y con terceros externos interesados; Facilita líneas de comunicación).</t>
  </si>
  <si>
    <t>Info y Comunicación</t>
  </si>
  <si>
    <t>15.6</t>
  </si>
  <si>
    <t>15.5</t>
  </si>
  <si>
    <t>15.4</t>
  </si>
  <si>
    <t>15.3</t>
  </si>
  <si>
    <t>15.2</t>
  </si>
  <si>
    <t>15.1</t>
  </si>
  <si>
    <t>Comunicación Interna (Se comunica con el Comité Institucional de Coordinación de Control Interno o su equivalente; Facilita líneas de comunicación en todos los niveles; Selecciona el método de comunicación pertinente).</t>
  </si>
  <si>
    <t>14.4</t>
  </si>
  <si>
    <t>14.3</t>
  </si>
  <si>
    <t>14.2</t>
  </si>
  <si>
    <t>14.1</t>
  </si>
  <si>
    <t>Utilización de información relevante (Identifica requisitos de información; Capta fuentes de datos internas y externas; Procesa datos relevantes y los transforma en información).</t>
  </si>
  <si>
    <t>13.4</t>
  </si>
  <si>
    <t>13.3</t>
  </si>
  <si>
    <t>13.2</t>
  </si>
  <si>
    <t>13.1</t>
  </si>
  <si>
    <t>Despliegue de políticas y procedimientos (Establece responsabilidades sobre la ejecución de las políticas y procedimientos; Adopta medidas correctivas; Revisa las políticas y procedimientos).</t>
  </si>
  <si>
    <t>12.5</t>
  </si>
  <si>
    <t>12.4</t>
  </si>
  <si>
    <t>12.3</t>
  </si>
  <si>
    <t>12.2</t>
  </si>
  <si>
    <t>12.1</t>
  </si>
  <si>
    <t>Seleccionar y Desarrolla controles generales sobre TI para apoyar la consecución de los objetivos .</t>
  </si>
  <si>
    <t>11.4</t>
  </si>
  <si>
    <t>11.3</t>
  </si>
  <si>
    <t>11.2</t>
  </si>
  <si>
    <t>11.1</t>
  </si>
  <si>
    <t>Diseño y desarrollo de actividades de control (Integra el desarrollo de controles con la evaluación de riesgos; tiene en cuenta a qué nivel se aplican las actividades; facilita la segregación de funciones).</t>
  </si>
  <si>
    <t>10.3</t>
  </si>
  <si>
    <t>10.2</t>
  </si>
  <si>
    <t>10.1</t>
  </si>
  <si>
    <t xml:space="preserve">Identificación y análisis de cambios significativos </t>
  </si>
  <si>
    <t>9.5</t>
  </si>
  <si>
    <t>9.4</t>
  </si>
  <si>
    <t>9.3</t>
  </si>
  <si>
    <t>9.2</t>
  </si>
  <si>
    <t>9.1</t>
  </si>
  <si>
    <t xml:space="preserve">Evaluación del riesgo de fraude o corrupción. 
Cumplimiento artículo 73 de la Ley 1474 de 2011, relacionado con la prevención de los riesgos de corrupción.
</t>
  </si>
  <si>
    <t>8.4</t>
  </si>
  <si>
    <t>8.3</t>
  </si>
  <si>
    <t>8.2</t>
  </si>
  <si>
    <t>8.1</t>
  </si>
  <si>
    <t xml:space="preserve">Identificación y análisis de riesgos (Analiza factores internos y externos; Implica a los niveles apropiados de la dirección; Determina cómo responder a los riesgos; Determina la importancia de los riesgos). </t>
  </si>
  <si>
    <t>7.5</t>
  </si>
  <si>
    <t>7.4</t>
  </si>
  <si>
    <t>7.3</t>
  </si>
  <si>
    <t>7.2</t>
  </si>
  <si>
    <t>7.1</t>
  </si>
  <si>
    <t xml:space="preserve">Definición de objetivos con suficiente claridad para identificar y evaluar los riesgos relacionados: i)Estratégicos; ii)Operativos; iii)Legales y Presupuestales; iv)De Información Financiera y no Financiera.
</t>
  </si>
  <si>
    <t>6.3</t>
  </si>
  <si>
    <t>6.2</t>
  </si>
  <si>
    <t>6.1</t>
  </si>
  <si>
    <t>La entidad establece líneas de reporte dentro de la entidad para evaluar el funcionamiento del Sistema de Control Interno.</t>
  </si>
  <si>
    <t>5.6</t>
  </si>
  <si>
    <t>5.5</t>
  </si>
  <si>
    <t>5.4</t>
  </si>
  <si>
    <t>5.3</t>
  </si>
  <si>
    <t>5.2</t>
  </si>
  <si>
    <t>5.1</t>
  </si>
  <si>
    <t>Compromiso con la competencia de todo el personal, por lo que la gestión del talento humano tiene un carácter estratégico con el despliegue de actividades clave para todo el ciclo de vida del servidor público –ingreso, permanencia y retiro.</t>
  </si>
  <si>
    <t>4.7</t>
  </si>
  <si>
    <t>4.6</t>
  </si>
  <si>
    <t>4.5</t>
  </si>
  <si>
    <t>4.4</t>
  </si>
  <si>
    <t>4.3</t>
  </si>
  <si>
    <t>4.2</t>
  </si>
  <si>
    <t>4.1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</si>
  <si>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</si>
  <si>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3.2</t>
  </si>
  <si>
    <t>3.3</t>
  </si>
  <si>
    <t>3.1</t>
  </si>
  <si>
    <t xml:space="preserve">Aplicación de mecanismos para ejercer una adecuada supervisión del Sistema de Control Interno </t>
  </si>
  <si>
    <t>2.3</t>
  </si>
  <si>
    <t>2.2</t>
  </si>
  <si>
    <t>2.1</t>
  </si>
  <si>
    <t>La entidad demuestra el compromiso con la integridad (valores) y principios del servicio público</t>
  </si>
  <si>
    <t>1.5</t>
  </si>
  <si>
    <t>1.4</t>
  </si>
  <si>
    <t>Cuando en el análisis de los requerimientos en los diferenes componentes del MECI se cuente con aspectos evaluados en nivel 1 (presente) y 1 (funcionando); 2 (presente) y 1 (funcionando).</t>
  </si>
  <si>
    <t>1.3</t>
  </si>
  <si>
    <t>Deficiencia de control mayor</t>
  </si>
  <si>
    <t>Cuando en el análisis de los requerimientos en los diferenes componentes del MECI se cuente con aspectos evaluados en nivel 2 (presente) y 2 (funcionando); 3 (presente) y 1 (funcionando); 3 (presente) y 2 (funcionando).</t>
  </si>
  <si>
    <t>1.2</t>
  </si>
  <si>
    <t>Cuando en el análisis de los requerimientos en los diferenes componentes del MECI se cuente con aspectos evaluados en nivel 2 (presente) y 3 (funcionando).</t>
  </si>
  <si>
    <t>1.1</t>
  </si>
  <si>
    <t>Nivel de cumplimiento - aspectos particulares por componente</t>
  </si>
  <si>
    <t xml:space="preserve">Funcionando </t>
  </si>
  <si>
    <t>Presente</t>
  </si>
  <si>
    <t>Lineamiento</t>
  </si>
  <si>
    <t xml:space="preserve">Descripción del lineamiento </t>
  </si>
  <si>
    <t>Orden</t>
  </si>
  <si>
    <t>Puntaje</t>
  </si>
  <si>
    <t>Dimensión o política del mipg asociada al requerimiento</t>
  </si>
  <si>
    <t xml:space="preserve">Componente </t>
  </si>
  <si>
    <t xml:space="preserve">Pregunta </t>
  </si>
  <si>
    <t xml:space="preserve">
Lineamiento </t>
  </si>
  <si>
    <t>MINISTERIO DE HACIENDA Y CRÉDITO PÚBLICO</t>
  </si>
  <si>
    <t>Estado  del componente presentado en el informe anterior</t>
  </si>
  <si>
    <r>
      <rPr>
        <b/>
        <u/>
        <sz val="16"/>
        <color indexed="9"/>
        <rFont val="Arial"/>
        <family val="2"/>
      </rPr>
      <t xml:space="preserve"> Estado actual:</t>
    </r>
    <r>
      <rPr>
        <b/>
        <sz val="16"/>
        <color indexed="9"/>
        <rFont val="Arial"/>
        <family val="2"/>
      </rPr>
      <t xml:space="preserve"> Explicación de las Debilidades y/o Fortalezas</t>
    </r>
  </si>
  <si>
    <t>NOMBRE DE LA ENTIDAD:</t>
  </si>
  <si>
    <t>ESTADO DEL SISTEMA DE CONTROL INTERNO DE LA ENTIDAD</t>
  </si>
  <si>
    <t xml:space="preserve">Actividades de Monitoreo </t>
  </si>
  <si>
    <t xml:space="preserve">Una vez realizada la evaluación, se concluye que el Sistema de Control Interno del Ministerio  de Hacienda y Crédito Público MHCP es efectivo. La Entidad posee un sistema consolidado, que se adapta a la dinámica institucional y permite asegurar el logro de los objetivos planteados, a partir del desarrollo de una gestión basada en evidencias. </t>
  </si>
  <si>
    <t xml:space="preserve">Como resultado de efectuar la evaluación independiente al estado del Sistema de Control Interno del Ministerio de Hacienda y Crédito Público, correspondiente al segundo semestre de la vigencia 2023, se evidenció que la estructura de control basada en los cinco componentes del MECI, operó de manera integrada . Lo anterior, a través del sostenimiento y mejoramiento de actividades que permiten el desarrollo de las políticas de gestión y desempeño institucional que regulan el Modelo Integrado de Planeación y Gestión MIPG. Se observaron oportunidades de mejora que la Entidad tiene identificadas a fin de subsanar y/o fortalecer aspectos que las generaron. </t>
  </si>
  <si>
    <t xml:space="preserve">Se observó que el Sistema de Control Interno del MHCP posee una institucionalidad definida que permite la toma de decisiones frente a la estructura de control. El desarrollo del Sistema Único de Gestión precisa aspectos relacionados con mecanismos de monitoreo y seguimiento que ofrecen seguridad razonable para el cumplimiento de las metas y objetivos planeados.  Sin embargo, es necesario documentar la estructura de líneas de defensa, mediante la delimitación de los roles y responsabilidades de los actores que intervienen en la gestión institucional. </t>
  </si>
  <si>
    <t>El componente de Ambiente de Control, resalta la adopción de principios relacionados con la definición y  mecanismos de evaluación de la planeación que permiten su medición y seguimiento para garantizar el cumplimiento de los objetivos, así como la gestión de controles  institucionales, el compromiso con la integridad (valores), el servicio público, la competencia y el ciclo del desarrollo del personal.
Las debilidades del ambiente de control hacen referencia a la documentación de mecanismos para ejercer una adecuada Supervisión del Sistema de Control Interno a través del Esquema de Líneas de Defensa que contemple ademas líneas de reporte en temas clave para la toma de decisiones, estándares y periocidad de reporte, frente a temas críticos para la Entidad.</t>
  </si>
  <si>
    <t>El componente de Evaluación de Riesgos permitió evidenciar que se encuentra presente y funciona correctamente, por lo que las actividades a formular y desarrollar, deben estar encaminadas a su mantenimiento a lo largo del tiempo. 
Dentro de las fortalezas que se ubican en este componente, se resalta: 
La estructuración y aplicación de la política de Administración del riesgo.
La definición de objetivos con claridad para identificar y evaluar los riesgos.
El análisis de cambios significativos.
La evaluación de los riesgos incluyento de fraude y corrupción.
Serecomienda fortalecer la consolidación y socialización de la información clave frente a la gestión del riesgo, por parte a la gesión adelantada por parte de la segunda línea de defensa, ante la Alta Dirección.</t>
  </si>
  <si>
    <t>Para el primer semestre de la vigencia 2023, el componente de actividades de control se encontraba presente y funcionando, sin embargo,se ejecutaron activades encaminadas al mantenimiento de los resultados.</t>
  </si>
  <si>
    <t>Durante el primer semestre de la vigencia 2023, la entidad mostró oportunidades de mejora frente mecanismos y/o procedimientos que permitan fortalecer lsa comunicación con partes externas, con el objetivo de identificar aquellos aspectos que se deben fortalecer.</t>
  </si>
  <si>
    <t>Para el primer semestre de la vigencia 2023 el componente se encontraba presente y funcionando y se efectuaron acciones encaminadas a mantener y fortalecer los controles para el adecuado desarrollo del componente.</t>
  </si>
  <si>
    <t xml:space="preserve">Durante el primer semestre de la vigencia 2023 el componente mostró las mismas oportunidades de mejora frente a la formalización del Esquema de Líneas de Defensa y estándares de reporte frente a temas críticos para la Entidad, que se encuentran en adopción.
</t>
  </si>
  <si>
    <t>SEGUNDO SEMESTRE DE 2023</t>
  </si>
  <si>
    <t xml:space="preserve">El componente de actividades de control estuvo presente y funcionando, sin embargo, el diseño requiere mejoras. 
Las fortalezas que se presentaron sobre el particular, son entre otras: 
La integración de desarrollo dle controles con la evaluación de los riesgos.
La segregación de funciones.
El diseño y desarrollo de actividades de control.
La selección y desarrollo de controles sobre tecnologías de la información TI y su infraestructura tecnológica para apoyar la consecución de objetivos.
El despliegue de políticas y procedimientos de control a lo largo de toda la gestión, estableciendo responsabilidades y aplicando correctivos.
El monitoreo y actualización de los riesgos acorde con la política vigente.
No obstante, el aspecto por fortalecer refiere la ejecución de actividades de evaluación de la estructura tecnológica de la Entidad, por parte de la tercera línea de defensa. </t>
  </si>
  <si>
    <t>2023-ARL-06
31 de enero de 2024</t>
  </si>
  <si>
    <t>El componente de información y comunicación mostró que para el periodo evaluado, estuvo presente y funcionando, sin embargo, requiere mejoras en su diseño.
Las fortalezas que se observaron corresponden a: 
Utilización de información relevante para la toma de decisiones.
Comunicación con los grupos de valor. 
Existencia de procesos y procedimientos para dar manejo a la información entrante.
Definición de políticas y procedimientos para facilitar la comunicación interna.
Presencia de políticas de operación para el manejo de la información.
Desarrollo de actividades de control sobre la integridad, confidencialidad y disponibilidad de la información, así como otros requisitos ejecutados que proporcionan el sostenimiento del sistema de Control Interno. 
El aspecto por fortalecer está relacionado con la definición, desarrollo e implementación de controles que faciliten la comunicación externa, que incluye su formalización en políticas y procedimientos. Igualmente, la definición de procesos o procedimientos encaminados a evaluar periódicamente la efectividad de los canales de comunicación con partes externas, así como sus contenidos, que apunten a la mejora continua.</t>
  </si>
  <si>
    <t>El componente de actividades de monitoreo estuvo presente y funcionando para el segundo semestre de la vigencia 2023, las tareas adelantadas y a ejecutar están relacionadas con asegurar su sostenimiento a largo plazo, como actividades relacionadas con la definición y gestión permanente de riesgos y  tanto la Primera, como la Segunda y Tercera Línea de Defensa realizaron actividades enfocadas en fortalecer la cultura del Control en el MHCP.  
Dentro de las fortalezas del desarrollo del componente se ubican: 
Evaluaciones a la gestión.
La evaluación y comunicación de debilidades oportunamente.
La revisión de la información suministrada por los usuarios (análisis de peticiones, quejas, reclamos).
La evaluación de la efectividad de las acciones suscritas en los planes de mejoramiento.
La aprobación y ejecución del Plan Anual de Auditoría, así como otras tareas que permiten que se apliquen los principios de autocontrol y Autoregulación y se lleve a cabo la  evaluación independiente. 
Se recomienda la definición del esquema de Líneas de Defensa, acorde con la implementación de procedimientos de monitoreo continuo como parte de las actividades de la 2a línea de defensa.</t>
  </si>
  <si>
    <t>PERIODO EVALUADO: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</si>
</sst>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2" x14ac:knownFonts="1">
    <font>
      <sz val="11"/>
      <color theme="1"/>
      <name val="Arial"/>
      <family val="2"/>
    </font>
    <font>
      <sz val="10"/>
      <color theme="1"/>
      <name val="Arial"/>
      <family val="2"/>
    </font>
    <font>
      <sz val="11"/>
      <color theme="1"/>
      <name val="Arial Narrow"/>
      <family val="2"/>
    </font>
    <font>
      <sz val="11"/>
      <color theme="0"/>
      <name val="Arial Narrow"/>
      <family val="2"/>
    </font>
    <font>
      <b/>
      <sz val="11"/>
      <color theme="0"/>
      <name val="Arial Narrow"/>
      <family val="2"/>
    </font>
    <font>
      <sz val="11"/>
      <name val="Arial Narrow"/>
      <family val="2"/>
    </font>
    <font>
      <b/>
      <sz val="11"/>
      <name val="Arial Narrow"/>
      <family val="2"/>
    </font>
    <font>
      <sz val="10"/>
      <color theme="1"/>
      <name val="Calibri"/>
      <family val="2"/>
      <scheme val="minor"/>
    </font>
    <font>
      <b/>
      <sz val="18"/>
      <color theme="0"/>
      <name val="Arial"/>
      <family val="2"/>
    </font>
    <font>
      <sz val="20"/>
      <color rgb="FFFF0000"/>
      <name val="Arial"/>
      <family val="2"/>
    </font>
    <font>
      <b/>
      <sz val="12"/>
      <color rgb="FFFF0000"/>
      <name val="Arial"/>
      <family val="2"/>
    </font>
    <font>
      <b/>
      <sz val="12"/>
      <name val="Arial"/>
      <family val="2"/>
    </font>
    <font>
      <b/>
      <sz val="10"/>
      <color rgb="FFFF0000"/>
      <name val="Arial"/>
      <family val="2"/>
    </font>
    <font>
      <b/>
      <sz val="10"/>
      <color theme="1"/>
      <name val="Arial"/>
      <family val="2"/>
    </font>
    <font>
      <sz val="18"/>
      <color theme="1"/>
      <name val="Arial"/>
      <family val="2"/>
    </font>
    <font>
      <sz val="10"/>
      <color rgb="FFFF0000"/>
      <name val="Arial"/>
      <family val="2"/>
    </font>
    <font>
      <b/>
      <sz val="16"/>
      <name val="Arial"/>
      <family val="2"/>
    </font>
    <font>
      <sz val="26"/>
      <color theme="1"/>
      <name val="Arial"/>
      <family val="2"/>
    </font>
    <font>
      <b/>
      <sz val="16"/>
      <color theme="0"/>
      <name val="Arial"/>
      <family val="2"/>
    </font>
    <font>
      <b/>
      <u/>
      <sz val="16"/>
      <color indexed="9"/>
      <name val="Arial"/>
      <family val="2"/>
    </font>
    <font>
      <b/>
      <sz val="16"/>
      <color indexed="9"/>
      <name val="Arial"/>
      <family val="2"/>
    </font>
    <font>
      <b/>
      <sz val="16"/>
      <color rgb="FFFF0000"/>
      <name val="Arial"/>
      <family val="2"/>
    </font>
    <font>
      <b/>
      <sz val="18"/>
      <name val="Arial"/>
      <family val="2"/>
    </font>
    <font>
      <b/>
      <sz val="18"/>
      <color theme="1"/>
      <name val="Arial"/>
      <family val="2"/>
    </font>
    <font>
      <sz val="20"/>
      <color theme="1"/>
      <name val="Arial"/>
      <family val="2"/>
    </font>
    <font>
      <b/>
      <sz val="30"/>
      <color theme="0"/>
      <name val="Arial Narrow"/>
      <family val="2"/>
    </font>
    <font>
      <b/>
      <sz val="30"/>
      <color theme="1"/>
      <name val="Arial Narrow"/>
      <family val="2"/>
    </font>
    <font>
      <b/>
      <sz val="28"/>
      <color theme="0"/>
      <name val="Arial"/>
      <family val="2"/>
    </font>
    <font>
      <sz val="24"/>
      <color theme="1"/>
      <name val="Arial"/>
      <family val="2"/>
    </font>
    <font>
      <b/>
      <sz val="28"/>
      <name val="Arial Narrow"/>
      <family val="2"/>
    </font>
    <font>
      <b/>
      <sz val="20"/>
      <name val="Arial"/>
      <family val="2"/>
    </font>
    <font>
      <b/>
      <sz val="20"/>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00B050"/>
        <bgColor indexed="64"/>
      </patternFill>
    </fill>
    <fill>
      <patternFill patternType="solid">
        <fgColor theme="4" tint="-0.249977111117893"/>
        <bgColor indexed="64"/>
      </patternFill>
    </fill>
    <fill>
      <patternFill patternType="solid">
        <fgColor rgb="FFFB8501"/>
        <bgColor indexed="64"/>
      </patternFill>
    </fill>
    <fill>
      <patternFill patternType="solid">
        <fgColor rgb="FFFFB703"/>
        <bgColor indexed="64"/>
      </patternFill>
    </fill>
    <fill>
      <patternFill patternType="solid">
        <fgColor rgb="FF023047"/>
        <bgColor indexed="64"/>
      </patternFill>
    </fill>
    <fill>
      <patternFill patternType="solid">
        <fgColor rgb="FF359EBC"/>
        <bgColor indexed="64"/>
      </patternFill>
    </fill>
    <fill>
      <patternFill patternType="solid">
        <fgColor rgb="FF8ECAE6"/>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style="hair">
        <color rgb="FF81829A"/>
      </left>
      <right/>
      <top style="hair">
        <color rgb="FF81829A"/>
      </top>
      <bottom style="hair">
        <color rgb="FF81829A"/>
      </bottom>
      <diagonal/>
    </border>
    <border>
      <left/>
      <right/>
      <top style="hair">
        <color rgb="FF81829A"/>
      </top>
      <bottom style="hair">
        <color rgb="FF81829A"/>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rgb="FF81829A"/>
      </left>
      <right/>
      <top/>
      <bottom style="thin">
        <color indexed="64"/>
      </bottom>
      <diagonal/>
    </border>
  </borders>
  <cellStyleXfs count="4">
    <xf numFmtId="0" fontId="0" fillId="0" borderId="0"/>
    <xf numFmtId="0" fontId="1" fillId="0" borderId="0"/>
    <xf numFmtId="0" fontId="7" fillId="0" borderId="0"/>
    <xf numFmtId="9" fontId="1" fillId="0" borderId="0" applyFont="0" applyFill="0" applyBorder="0" applyAlignment="0" applyProtection="0"/>
  </cellStyleXfs>
  <cellXfs count="108">
    <xf numFmtId="0" fontId="0" fillId="0" borderId="0" xfId="0"/>
    <xf numFmtId="164" fontId="2" fillId="2" borderId="0" xfId="1" applyNumberFormat="1" applyFont="1" applyFill="1" applyAlignment="1">
      <alignment horizontal="center"/>
    </xf>
    <xf numFmtId="0" fontId="4" fillId="3" borderId="1" xfId="1" applyFont="1" applyFill="1" applyBorder="1" applyAlignment="1">
      <alignment horizontal="center" vertical="center" wrapText="1"/>
    </xf>
    <xf numFmtId="0" fontId="4" fillId="3" borderId="6"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 fillId="2" borderId="0" xfId="1" applyFill="1"/>
    <xf numFmtId="0" fontId="1" fillId="2" borderId="12" xfId="1" applyFill="1" applyBorder="1"/>
    <xf numFmtId="0" fontId="1" fillId="2" borderId="13" xfId="1" applyFill="1" applyBorder="1"/>
    <xf numFmtId="0" fontId="1" fillId="2" borderId="14" xfId="1" applyFill="1" applyBorder="1"/>
    <xf numFmtId="0" fontId="3" fillId="2" borderId="0" xfId="1" applyFont="1" applyFill="1" applyAlignment="1">
      <alignment vertical="center"/>
    </xf>
    <xf numFmtId="0" fontId="9" fillId="2" borderId="0" xfId="1" applyFont="1" applyFill="1" applyAlignment="1">
      <alignment horizontal="center" vertical="center"/>
    </xf>
    <xf numFmtId="0" fontId="10" fillId="2" borderId="0" xfId="1" applyFont="1" applyFill="1"/>
    <xf numFmtId="0" fontId="11" fillId="2" borderId="0" xfId="1" applyFont="1" applyFill="1" applyAlignment="1">
      <alignment horizontal="center" vertical="center"/>
    </xf>
    <xf numFmtId="0" fontId="12" fillId="2" borderId="0" xfId="1" applyFont="1" applyFill="1" applyAlignment="1">
      <alignment wrapText="1"/>
    </xf>
    <xf numFmtId="0" fontId="13" fillId="2" borderId="0" xfId="1" applyFont="1" applyFill="1" applyAlignment="1">
      <alignment wrapText="1"/>
    </xf>
    <xf numFmtId="0" fontId="11" fillId="2" borderId="0" xfId="1" applyFont="1" applyFill="1" applyAlignment="1">
      <alignment vertical="center"/>
    </xf>
    <xf numFmtId="0" fontId="11" fillId="2" borderId="0" xfId="1" applyFont="1" applyFill="1" applyAlignment="1">
      <alignment horizontal="left" vertical="center"/>
    </xf>
    <xf numFmtId="0" fontId="1" fillId="2" borderId="24" xfId="1" applyFill="1" applyBorder="1"/>
    <xf numFmtId="0" fontId="1" fillId="2" borderId="25" xfId="1" applyFill="1" applyBorder="1"/>
    <xf numFmtId="0" fontId="1" fillId="0" borderId="0" xfId="1"/>
    <xf numFmtId="0" fontId="1" fillId="0" borderId="0" xfId="1" applyProtection="1">
      <protection hidden="1"/>
    </xf>
    <xf numFmtId="0" fontId="15" fillId="0" borderId="0" xfId="1" applyFont="1" applyProtection="1">
      <protection hidden="1"/>
    </xf>
    <xf numFmtId="0" fontId="5" fillId="0" borderId="0" xfId="2" applyFont="1" applyAlignment="1" applyProtection="1">
      <alignment vertical="center" wrapText="1"/>
      <protection hidden="1"/>
    </xf>
    <xf numFmtId="0" fontId="6" fillId="0" borderId="0" xfId="2" applyFont="1" applyAlignment="1" applyProtection="1">
      <alignment vertical="center" wrapText="1"/>
      <protection hidden="1"/>
    </xf>
    <xf numFmtId="0" fontId="6" fillId="0" borderId="0" xfId="2" applyFont="1" applyAlignment="1" applyProtection="1">
      <alignment vertical="center"/>
      <protection hidden="1"/>
    </xf>
    <xf numFmtId="0" fontId="4" fillId="3" borderId="0" xfId="1" applyFont="1" applyFill="1" applyAlignment="1">
      <alignment horizontal="center" vertical="center" wrapText="1"/>
    </xf>
    <xf numFmtId="49" fontId="17" fillId="2" borderId="19" xfId="1" applyNumberFormat="1" applyFont="1" applyFill="1" applyBorder="1" applyAlignment="1" applyProtection="1">
      <alignment horizontal="center" vertical="center" wrapText="1"/>
      <protection locked="0"/>
    </xf>
    <xf numFmtId="0" fontId="16" fillId="0" borderId="0" xfId="1" applyFont="1" applyAlignment="1">
      <alignment horizontal="center" vertical="center" wrapText="1"/>
    </xf>
    <xf numFmtId="0" fontId="18" fillId="5" borderId="15" xfId="1" applyFont="1" applyFill="1" applyBorder="1" applyAlignment="1">
      <alignment horizontal="center" vertical="center" wrapText="1"/>
    </xf>
    <xf numFmtId="0" fontId="21" fillId="2" borderId="0" xfId="1" applyFont="1" applyFill="1" applyAlignment="1">
      <alignment horizontal="center" vertical="center" wrapText="1"/>
    </xf>
    <xf numFmtId="0" fontId="18" fillId="3" borderId="15" xfId="1" applyFont="1" applyFill="1" applyBorder="1" applyAlignment="1">
      <alignment horizontal="center" vertical="center" wrapText="1"/>
    </xf>
    <xf numFmtId="0" fontId="14" fillId="0" borderId="0" xfId="1" applyFont="1"/>
    <xf numFmtId="0" fontId="14" fillId="0" borderId="7" xfId="1" applyFont="1" applyBorder="1"/>
    <xf numFmtId="0" fontId="8" fillId="0" borderId="0" xfId="1" applyFont="1" applyAlignment="1">
      <alignment vertical="center"/>
    </xf>
    <xf numFmtId="9" fontId="22" fillId="0" borderId="0" xfId="1" applyNumberFormat="1" applyFont="1" applyAlignment="1">
      <alignment vertical="center"/>
    </xf>
    <xf numFmtId="0" fontId="22" fillId="0" borderId="0" xfId="1" applyFont="1" applyAlignment="1">
      <alignment vertical="center"/>
    </xf>
    <xf numFmtId="0" fontId="22" fillId="0" borderId="0" xfId="1" applyFont="1" applyAlignment="1">
      <alignment horizontal="left" vertical="center"/>
    </xf>
    <xf numFmtId="0" fontId="14" fillId="0" borderId="22" xfId="1" applyFont="1" applyBorder="1"/>
    <xf numFmtId="0" fontId="14" fillId="0" borderId="0" xfId="1" applyFont="1" applyAlignment="1">
      <alignment horizontal="left"/>
    </xf>
    <xf numFmtId="0" fontId="14" fillId="0" borderId="7" xfId="1" applyFont="1" applyBorder="1" applyAlignment="1">
      <alignment horizontal="center" wrapText="1"/>
    </xf>
    <xf numFmtId="0" fontId="8" fillId="6" borderId="22" xfId="1" applyFont="1" applyFill="1" applyBorder="1" applyAlignment="1">
      <alignment horizontal="center" vertical="center" wrapText="1"/>
    </xf>
    <xf numFmtId="0" fontId="8" fillId="7" borderId="22" xfId="1" applyFont="1" applyFill="1" applyBorder="1" applyAlignment="1">
      <alignment horizontal="center" vertical="center" wrapText="1"/>
    </xf>
    <xf numFmtId="0" fontId="8" fillId="8" borderId="22" xfId="1" applyFont="1" applyFill="1" applyBorder="1" applyAlignment="1">
      <alignment horizontal="center" vertical="center" wrapText="1"/>
    </xf>
    <xf numFmtId="0" fontId="8" fillId="9" borderId="22" xfId="1" applyFont="1" applyFill="1" applyBorder="1" applyAlignment="1">
      <alignment horizontal="center" vertical="center" wrapText="1"/>
    </xf>
    <xf numFmtId="0" fontId="8" fillId="10" borderId="23" xfId="1" applyFont="1" applyFill="1" applyBorder="1" applyAlignment="1">
      <alignment horizontal="center" vertical="center" wrapText="1"/>
    </xf>
    <xf numFmtId="0" fontId="22" fillId="0" borderId="22" xfId="1" applyFont="1" applyBorder="1" applyAlignment="1" applyProtection="1">
      <alignment horizontal="center" vertical="center"/>
      <protection hidden="1"/>
    </xf>
    <xf numFmtId="0" fontId="14" fillId="0" borderId="7" xfId="1" applyFont="1" applyBorder="1" applyAlignment="1">
      <alignment horizontal="center"/>
    </xf>
    <xf numFmtId="0" fontId="22" fillId="0" borderId="23" xfId="1" applyFont="1" applyBorder="1" applyAlignment="1" applyProtection="1">
      <alignment horizontal="center" vertical="center"/>
      <protection hidden="1"/>
    </xf>
    <xf numFmtId="9" fontId="23" fillId="4" borderId="22" xfId="1" applyNumberFormat="1" applyFont="1" applyFill="1" applyBorder="1" applyAlignment="1" applyProtection="1">
      <alignment horizontal="center" vertical="center"/>
      <protection hidden="1"/>
    </xf>
    <xf numFmtId="9" fontId="23" fillId="4" borderId="23" xfId="1" applyNumberFormat="1" applyFont="1" applyFill="1" applyBorder="1" applyAlignment="1" applyProtection="1">
      <alignment horizontal="center" vertical="center"/>
      <protection hidden="1"/>
    </xf>
    <xf numFmtId="9" fontId="23" fillId="4" borderId="22" xfId="1" applyNumberFormat="1" applyFont="1" applyFill="1" applyBorder="1" applyAlignment="1" applyProtection="1">
      <alignment horizontal="center" vertical="center"/>
      <protection locked="0"/>
    </xf>
    <xf numFmtId="9" fontId="23" fillId="4" borderId="23" xfId="1" applyNumberFormat="1" applyFont="1" applyFill="1" applyBorder="1" applyAlignment="1" applyProtection="1">
      <alignment horizontal="center" vertical="center"/>
      <protection locked="0"/>
    </xf>
    <xf numFmtId="0" fontId="22" fillId="0" borderId="4" xfId="1" applyFont="1" applyBorder="1" applyAlignment="1">
      <alignment vertical="center"/>
    </xf>
    <xf numFmtId="0" fontId="14" fillId="0" borderId="4" xfId="1" applyFont="1" applyBorder="1"/>
    <xf numFmtId="9" fontId="22" fillId="0" borderId="22" xfId="1" applyNumberFormat="1" applyFont="1" applyBorder="1" applyAlignment="1" applyProtection="1">
      <alignment horizontal="center" vertical="center"/>
      <protection locked="0"/>
    </xf>
    <xf numFmtId="0" fontId="14" fillId="0" borderId="22" xfId="1" applyFont="1" applyBorder="1" applyAlignment="1">
      <alignment horizontal="left"/>
    </xf>
    <xf numFmtId="9" fontId="22" fillId="0" borderId="23" xfId="1" applyNumberFormat="1" applyFont="1" applyBorder="1" applyAlignment="1" applyProtection="1">
      <alignment horizontal="center" vertical="center"/>
      <protection locked="0"/>
    </xf>
    <xf numFmtId="0" fontId="22" fillId="0" borderId="22" xfId="1" applyFont="1" applyBorder="1" applyAlignment="1" applyProtection="1">
      <alignment vertical="center" wrapText="1"/>
      <protection locked="0"/>
    </xf>
    <xf numFmtId="0" fontId="20" fillId="5" borderId="15" xfId="1" applyFont="1" applyFill="1" applyBorder="1" applyAlignment="1">
      <alignment horizontal="center" vertical="center" wrapText="1"/>
    </xf>
    <xf numFmtId="0" fontId="23" fillId="0" borderId="22" xfId="1" applyFont="1" applyBorder="1" applyAlignment="1" applyProtection="1">
      <alignment vertical="center" wrapText="1"/>
      <protection locked="0"/>
    </xf>
    <xf numFmtId="0" fontId="1" fillId="2" borderId="0" xfId="1" applyFill="1" applyAlignment="1">
      <alignment horizontal="left"/>
    </xf>
    <xf numFmtId="0" fontId="1" fillId="2" borderId="13" xfId="1" applyFill="1" applyBorder="1" applyAlignment="1">
      <alignment horizontal="left"/>
    </xf>
    <xf numFmtId="0" fontId="10" fillId="2" borderId="0" xfId="1" applyFont="1" applyFill="1" applyAlignment="1">
      <alignment horizontal="left"/>
    </xf>
    <xf numFmtId="0" fontId="14" fillId="0" borderId="7" xfId="1" applyFont="1" applyBorder="1" applyAlignment="1">
      <alignment horizontal="left"/>
    </xf>
    <xf numFmtId="0" fontId="1" fillId="2" borderId="25" xfId="1" applyFill="1" applyBorder="1" applyAlignment="1">
      <alignment horizontal="left"/>
    </xf>
    <xf numFmtId="9" fontId="27" fillId="4" borderId="15" xfId="1" applyNumberFormat="1" applyFont="1" applyFill="1" applyBorder="1" applyAlignment="1" applyProtection="1">
      <alignment horizontal="center" vertical="center"/>
      <protection hidden="1"/>
    </xf>
    <xf numFmtId="0" fontId="24" fillId="2" borderId="0" xfId="1" applyFont="1" applyFill="1"/>
    <xf numFmtId="0" fontId="28" fillId="2" borderId="0" xfId="1" applyFont="1" applyFill="1"/>
    <xf numFmtId="0" fontId="23" fillId="0" borderId="23" xfId="1" applyFont="1" applyBorder="1" applyAlignment="1" applyProtection="1">
      <alignment vertical="center" wrapText="1"/>
      <protection locked="0"/>
    </xf>
    <xf numFmtId="0" fontId="23" fillId="0" borderId="22" xfId="1" applyFont="1" applyBorder="1" applyAlignment="1" applyProtection="1">
      <alignment horizontal="left" vertical="center" wrapText="1"/>
      <protection locked="0"/>
    </xf>
    <xf numFmtId="0" fontId="25" fillId="3" borderId="8" xfId="1" applyFont="1" applyFill="1" applyBorder="1" applyAlignment="1">
      <alignment horizontal="center" vertical="center" wrapText="1"/>
    </xf>
    <xf numFmtId="0" fontId="25" fillId="3" borderId="9" xfId="1" applyFont="1" applyFill="1" applyBorder="1" applyAlignment="1">
      <alignment horizontal="center" vertical="center" wrapText="1"/>
    </xf>
    <xf numFmtId="0" fontId="25" fillId="3" borderId="10" xfId="1" applyFont="1" applyFill="1" applyBorder="1" applyAlignment="1">
      <alignment horizontal="center" vertical="center" wrapText="1"/>
    </xf>
    <xf numFmtId="0" fontId="27" fillId="3" borderId="32" xfId="1" applyFont="1" applyFill="1" applyBorder="1" applyAlignment="1">
      <alignment horizontal="center" vertical="center"/>
    </xf>
    <xf numFmtId="0" fontId="27" fillId="3" borderId="30" xfId="1" applyFont="1" applyFill="1" applyBorder="1" applyAlignment="1">
      <alignment horizontal="center" vertical="center"/>
    </xf>
    <xf numFmtId="49" fontId="22" fillId="2" borderId="17" xfId="1" applyNumberFormat="1" applyFont="1" applyFill="1" applyBorder="1" applyAlignment="1">
      <alignment horizontal="left" vertical="center" wrapText="1"/>
    </xf>
    <xf numFmtId="49" fontId="22" fillId="2" borderId="18" xfId="1" applyNumberFormat="1" applyFont="1" applyFill="1" applyBorder="1" applyAlignment="1">
      <alignment horizontal="left" vertical="center" wrapText="1"/>
    </xf>
    <xf numFmtId="49" fontId="22" fillId="2" borderId="20" xfId="1" applyNumberFormat="1" applyFont="1" applyFill="1" applyBorder="1" applyAlignment="1">
      <alignment horizontal="left" vertical="center" wrapText="1"/>
    </xf>
    <xf numFmtId="49" fontId="22" fillId="2" borderId="21" xfId="1" applyNumberFormat="1" applyFont="1" applyFill="1" applyBorder="1" applyAlignment="1">
      <alignment horizontal="left" vertical="center" wrapText="1"/>
    </xf>
    <xf numFmtId="0" fontId="30" fillId="0" borderId="22" xfId="1" applyFont="1" applyBorder="1" applyAlignment="1" applyProtection="1">
      <alignment vertical="center" wrapText="1"/>
      <protection locked="0"/>
    </xf>
    <xf numFmtId="0" fontId="24" fillId="0" borderId="22" xfId="1" applyFont="1" applyBorder="1"/>
    <xf numFmtId="0" fontId="31" fillId="0" borderId="22" xfId="1" applyFont="1" applyBorder="1" applyAlignment="1" applyProtection="1">
      <alignment horizontal="left" vertical="center" wrapText="1"/>
      <protection locked="0"/>
    </xf>
    <xf numFmtId="0" fontId="31" fillId="0" borderId="22" xfId="1" applyFont="1" applyBorder="1" applyAlignment="1" applyProtection="1">
      <alignment vertical="center" wrapText="1"/>
      <protection locked="0"/>
    </xf>
    <xf numFmtId="0" fontId="31" fillId="0" borderId="23" xfId="1" applyFont="1" applyBorder="1" applyAlignment="1" applyProtection="1">
      <alignment horizontal="left" vertical="center" wrapText="1"/>
      <protection locked="0"/>
    </xf>
    <xf numFmtId="0" fontId="25" fillId="3" borderId="28" xfId="1" applyFont="1" applyFill="1" applyBorder="1" applyAlignment="1">
      <alignment horizontal="center" vertical="center" wrapText="1"/>
    </xf>
    <xf numFmtId="0" fontId="25" fillId="3" borderId="16" xfId="1" applyFont="1" applyFill="1" applyBorder="1" applyAlignment="1">
      <alignment horizontal="center" vertical="center" wrapText="1"/>
    </xf>
    <xf numFmtId="0" fontId="25" fillId="3" borderId="29" xfId="1" applyFont="1" applyFill="1" applyBorder="1" applyAlignment="1">
      <alignment horizontal="center" vertical="center" wrapText="1"/>
    </xf>
    <xf numFmtId="0" fontId="25" fillId="3" borderId="11" xfId="1" applyFont="1" applyFill="1" applyBorder="1" applyAlignment="1">
      <alignment horizontal="center" vertical="center" wrapText="1"/>
    </xf>
    <xf numFmtId="0" fontId="25" fillId="3" borderId="30" xfId="1" applyFont="1" applyFill="1" applyBorder="1" applyAlignment="1">
      <alignment horizontal="center" vertical="center" wrapText="1"/>
    </xf>
    <xf numFmtId="0" fontId="25" fillId="3" borderId="31" xfId="1" applyFont="1" applyFill="1" applyBorder="1" applyAlignment="1">
      <alignment horizontal="center" vertical="center" wrapText="1"/>
    </xf>
    <xf numFmtId="0" fontId="25" fillId="3" borderId="3" xfId="1" applyFont="1" applyFill="1" applyBorder="1" applyAlignment="1">
      <alignment horizontal="center" vertical="center" wrapText="1"/>
    </xf>
    <xf numFmtId="0" fontId="25" fillId="3" borderId="4" xfId="1" applyFont="1" applyFill="1" applyBorder="1" applyAlignment="1">
      <alignment horizontal="center" vertical="center" wrapText="1"/>
    </xf>
    <xf numFmtId="0" fontId="25" fillId="3" borderId="5" xfId="1" applyFont="1" applyFill="1" applyBorder="1" applyAlignment="1">
      <alignment horizontal="center" vertical="center" wrapText="1"/>
    </xf>
    <xf numFmtId="164" fontId="26" fillId="2" borderId="3" xfId="1" applyNumberFormat="1" applyFont="1" applyFill="1" applyBorder="1" applyAlignment="1" applyProtection="1">
      <alignment horizontal="center" vertical="center"/>
      <protection locked="0"/>
    </xf>
    <xf numFmtId="164" fontId="26" fillId="2" borderId="4" xfId="1" applyNumberFormat="1" applyFont="1" applyFill="1" applyBorder="1" applyAlignment="1" applyProtection="1">
      <alignment horizontal="center" vertical="center"/>
      <protection locked="0"/>
    </xf>
    <xf numFmtId="164" fontId="29" fillId="2" borderId="3" xfId="1" applyNumberFormat="1" applyFont="1" applyFill="1" applyBorder="1" applyAlignment="1" applyProtection="1">
      <alignment horizontal="center" vertical="center" wrapText="1"/>
      <protection locked="0"/>
    </xf>
    <xf numFmtId="164" fontId="29" fillId="2" borderId="4" xfId="1" applyNumberFormat="1" applyFont="1" applyFill="1" applyBorder="1" applyAlignment="1" applyProtection="1">
      <alignment horizontal="center" vertical="center" wrapText="1"/>
      <protection locked="0"/>
    </xf>
    <xf numFmtId="164" fontId="29" fillId="2" borderId="5" xfId="1" applyNumberFormat="1" applyFont="1" applyFill="1" applyBorder="1" applyAlignment="1" applyProtection="1">
      <alignment horizontal="center" vertical="center" wrapText="1"/>
      <protection locked="0"/>
    </xf>
    <xf numFmtId="164" fontId="26" fillId="2" borderId="5" xfId="1" applyNumberFormat="1" applyFont="1" applyFill="1" applyBorder="1" applyAlignment="1" applyProtection="1">
      <alignment horizontal="center" vertical="center"/>
      <protection locked="0"/>
    </xf>
    <xf numFmtId="0" fontId="26" fillId="2" borderId="28" xfId="1" applyFont="1" applyFill="1" applyBorder="1" applyAlignment="1" applyProtection="1">
      <alignment horizontal="center" vertical="center" wrapText="1"/>
      <protection locked="0"/>
    </xf>
    <xf numFmtId="0" fontId="26" fillId="2" borderId="16" xfId="1" applyFont="1" applyFill="1" applyBorder="1" applyAlignment="1" applyProtection="1">
      <alignment horizontal="center" vertical="center" wrapText="1"/>
      <protection locked="0"/>
    </xf>
    <xf numFmtId="0" fontId="26" fillId="2" borderId="29" xfId="1" applyFont="1" applyFill="1" applyBorder="1" applyAlignment="1" applyProtection="1">
      <alignment horizontal="center" vertical="center" wrapText="1"/>
      <protection locked="0"/>
    </xf>
    <xf numFmtId="0" fontId="26" fillId="2" borderId="11" xfId="1" applyFont="1" applyFill="1" applyBorder="1" applyAlignment="1" applyProtection="1">
      <alignment horizontal="center" vertical="center" wrapText="1"/>
      <protection locked="0"/>
    </xf>
    <xf numFmtId="0" fontId="26" fillId="2" borderId="30" xfId="1" applyFont="1" applyFill="1" applyBorder="1" applyAlignment="1" applyProtection="1">
      <alignment horizontal="center" vertical="center" wrapText="1"/>
      <protection locked="0"/>
    </xf>
    <xf numFmtId="0" fontId="26" fillId="2" borderId="31" xfId="1" applyFont="1" applyFill="1" applyBorder="1" applyAlignment="1" applyProtection="1">
      <alignment horizontal="center" vertical="center" wrapText="1"/>
      <protection locked="0"/>
    </xf>
    <xf numFmtId="49" fontId="24" fillId="2" borderId="26" xfId="1" applyNumberFormat="1" applyFont="1" applyFill="1" applyBorder="1" applyAlignment="1" applyProtection="1">
      <alignment horizontal="center" vertical="center" wrapText="1"/>
      <protection locked="0"/>
    </xf>
    <xf numFmtId="49" fontId="24" fillId="2" borderId="27" xfId="1" applyNumberFormat="1" applyFont="1" applyFill="1" applyBorder="1" applyAlignment="1" applyProtection="1">
      <alignment horizontal="center" vertical="center" wrapText="1"/>
      <protection locked="0"/>
    </xf>
    <xf numFmtId="49" fontId="24" fillId="2" borderId="18" xfId="1" applyNumberFormat="1" applyFont="1" applyFill="1" applyBorder="1" applyAlignment="1" applyProtection="1">
      <alignment horizontal="center" vertical="center" wrapText="1"/>
      <protection locked="0"/>
    </xf>
  </cellXfs>
  <cellStyles count="4">
    <cellStyle name="Normal" xfId="0" builtinId="0"/>
    <cellStyle name="Normal 2" xfId="1" xr:uid="{00000000-0005-0000-0000-000001000000}"/>
    <cellStyle name="Normal 2 2" xfId="2" xr:uid="{00000000-0005-0000-0000-000002000000}"/>
    <cellStyle name="Porcentaje 2" xfId="3" xr:uid="{00000000-0005-0000-0000-000003000000}"/>
  </cellStyles>
  <dxfs count="21">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colors>
    <mruColors>
      <color rgb="FFFB8501"/>
      <color rgb="FF00B050"/>
      <color rgb="FF359EBC"/>
      <color rgb="FF8ECAE6"/>
      <color rgb="FF023047"/>
      <color rgb="FFFFB703"/>
      <color rgb="FFDDEFF7"/>
      <color rgb="FFCFEAF1"/>
      <color rgb="FFBFE8FD"/>
      <color rgb="FFFFD8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481968</xdr:colOff>
      <xdr:row>5</xdr:row>
      <xdr:rowOff>50120</xdr:rowOff>
    </xdr:from>
    <xdr:to>
      <xdr:col>4</xdr:col>
      <xdr:colOff>377894</xdr:colOff>
      <xdr:row>14</xdr:row>
      <xdr:rowOff>41975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6805" y="1955120"/>
          <a:ext cx="4425478" cy="2414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534870</xdr:colOff>
      <xdr:row>47</xdr:row>
      <xdr:rowOff>67871</xdr:rowOff>
    </xdr:to>
    <xdr:pic>
      <xdr:nvPicPr>
        <xdr:cNvPr id="5" name="Imagen 4">
          <a:extLst>
            <a:ext uri="{FF2B5EF4-FFF2-40B4-BE49-F238E27FC236}">
              <a16:creationId xmlns:a16="http://schemas.microsoft.com/office/drawing/2014/main" id="{5233A6F6-A0C5-244B-939C-6BDCA474374C}"/>
            </a:ext>
          </a:extLst>
        </xdr:cNvPr>
        <xdr:cNvPicPr>
          <a:picLocks noChangeAspect="1"/>
        </xdr:cNvPicPr>
      </xdr:nvPicPr>
      <xdr:blipFill>
        <a:blip xmlns:r="http://schemas.openxmlformats.org/officeDocument/2006/relationships" r:embed="rId1"/>
        <a:stretch>
          <a:fillRect/>
        </a:stretch>
      </xdr:blipFill>
      <xdr:spPr>
        <a:xfrm>
          <a:off x="0" y="0"/>
          <a:ext cx="10536120" cy="85736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97pbth.xls]_tmp__2"/>
      <sheetName val="97pbth.xls"/>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9">
    <pageSetUpPr fitToPage="1"/>
  </sheetPr>
  <dimension ref="B1:V33"/>
  <sheetViews>
    <sheetView tabSelected="1" view="pageBreakPreview" zoomScale="40" zoomScaleNormal="46" zoomScaleSheetLayoutView="40" workbookViewId="0">
      <selection activeCell="I11" sqref="I11"/>
    </sheetView>
  </sheetViews>
  <sheetFormatPr baseColWidth="10" defaultRowHeight="12.75" x14ac:dyDescent="0.2"/>
  <cols>
    <col min="1" max="1" width="2.75" style="5" customWidth="1"/>
    <col min="2" max="2" width="3" style="5" customWidth="1"/>
    <col min="3" max="3" width="56.75" style="5" customWidth="1"/>
    <col min="4" max="4" width="2.375" style="5" customWidth="1"/>
    <col min="5" max="5" width="22.875" style="5" customWidth="1"/>
    <col min="6" max="6" width="2.375" style="5" customWidth="1"/>
    <col min="7" max="7" width="24" style="5" customWidth="1"/>
    <col min="8" max="8" width="2.375" style="5" customWidth="1"/>
    <col min="9" max="9" width="255.5" style="5" customWidth="1"/>
    <col min="10" max="10" width="2.375" style="5" customWidth="1"/>
    <col min="11" max="11" width="27.875" style="5" customWidth="1"/>
    <col min="12" max="12" width="2.375" style="5" customWidth="1"/>
    <col min="13" max="13" width="132.625" style="60" customWidth="1"/>
    <col min="14" max="14" width="2.375" style="5" customWidth="1"/>
    <col min="15" max="15" width="22.375" style="5" customWidth="1"/>
    <col min="16" max="16" width="4.75" style="5" customWidth="1"/>
    <col min="17" max="255" width="11" style="5"/>
    <col min="256" max="256" width="2.75" style="5" customWidth="1"/>
    <col min="257" max="257" width="3" style="5" customWidth="1"/>
    <col min="258" max="258" width="31.125" style="5" customWidth="1"/>
    <col min="259" max="259" width="2.25" style="5" customWidth="1"/>
    <col min="260" max="260" width="33.875" style="5" customWidth="1"/>
    <col min="261" max="261" width="9.5" style="5" customWidth="1"/>
    <col min="262" max="262" width="20.5" style="5" customWidth="1"/>
    <col min="263" max="263" width="6.625" style="5" customWidth="1"/>
    <col min="264" max="264" width="59.625" style="5" customWidth="1"/>
    <col min="265" max="265" width="5.125" style="5" customWidth="1"/>
    <col min="266" max="266" width="24.625" style="5" customWidth="1"/>
    <col min="267" max="267" width="3.75" style="5" customWidth="1"/>
    <col min="268" max="268" width="68.875" style="5" customWidth="1"/>
    <col min="269" max="269" width="5.125" style="5" customWidth="1"/>
    <col min="270" max="270" width="21.75" style="5" customWidth="1"/>
    <col min="271" max="271" width="6.125" style="5" customWidth="1"/>
    <col min="272" max="511" width="11" style="5"/>
    <col min="512" max="512" width="2.75" style="5" customWidth="1"/>
    <col min="513" max="513" width="3" style="5" customWidth="1"/>
    <col min="514" max="514" width="31.125" style="5" customWidth="1"/>
    <col min="515" max="515" width="2.25" style="5" customWidth="1"/>
    <col min="516" max="516" width="33.875" style="5" customWidth="1"/>
    <col min="517" max="517" width="9.5" style="5" customWidth="1"/>
    <col min="518" max="518" width="20.5" style="5" customWidth="1"/>
    <col min="519" max="519" width="6.625" style="5" customWidth="1"/>
    <col min="520" max="520" width="59.625" style="5" customWidth="1"/>
    <col min="521" max="521" width="5.125" style="5" customWidth="1"/>
    <col min="522" max="522" width="24.625" style="5" customWidth="1"/>
    <col min="523" max="523" width="3.75" style="5" customWidth="1"/>
    <col min="524" max="524" width="68.875" style="5" customWidth="1"/>
    <col min="525" max="525" width="5.125" style="5" customWidth="1"/>
    <col min="526" max="526" width="21.75" style="5" customWidth="1"/>
    <col min="527" max="527" width="6.125" style="5" customWidth="1"/>
    <col min="528" max="767" width="11" style="5"/>
    <col min="768" max="768" width="2.75" style="5" customWidth="1"/>
    <col min="769" max="769" width="3" style="5" customWidth="1"/>
    <col min="770" max="770" width="31.125" style="5" customWidth="1"/>
    <col min="771" max="771" width="2.25" style="5" customWidth="1"/>
    <col min="772" max="772" width="33.875" style="5" customWidth="1"/>
    <col min="773" max="773" width="9.5" style="5" customWidth="1"/>
    <col min="774" max="774" width="20.5" style="5" customWidth="1"/>
    <col min="775" max="775" width="6.625" style="5" customWidth="1"/>
    <col min="776" max="776" width="59.625" style="5" customWidth="1"/>
    <col min="777" max="777" width="5.125" style="5" customWidth="1"/>
    <col min="778" max="778" width="24.625" style="5" customWidth="1"/>
    <col min="779" max="779" width="3.75" style="5" customWidth="1"/>
    <col min="780" max="780" width="68.875" style="5" customWidth="1"/>
    <col min="781" max="781" width="5.125" style="5" customWidth="1"/>
    <col min="782" max="782" width="21.75" style="5" customWidth="1"/>
    <col min="783" max="783" width="6.125" style="5" customWidth="1"/>
    <col min="784" max="1023" width="11" style="5"/>
    <col min="1024" max="1024" width="2.75" style="5" customWidth="1"/>
    <col min="1025" max="1025" width="3" style="5" customWidth="1"/>
    <col min="1026" max="1026" width="31.125" style="5" customWidth="1"/>
    <col min="1027" max="1027" width="2.25" style="5" customWidth="1"/>
    <col min="1028" max="1028" width="33.875" style="5" customWidth="1"/>
    <col min="1029" max="1029" width="9.5" style="5" customWidth="1"/>
    <col min="1030" max="1030" width="20.5" style="5" customWidth="1"/>
    <col min="1031" max="1031" width="6.625" style="5" customWidth="1"/>
    <col min="1032" max="1032" width="59.625" style="5" customWidth="1"/>
    <col min="1033" max="1033" width="5.125" style="5" customWidth="1"/>
    <col min="1034" max="1034" width="24.625" style="5" customWidth="1"/>
    <col min="1035" max="1035" width="3.75" style="5" customWidth="1"/>
    <col min="1036" max="1036" width="68.875" style="5" customWidth="1"/>
    <col min="1037" max="1037" width="5.125" style="5" customWidth="1"/>
    <col min="1038" max="1038" width="21.75" style="5" customWidth="1"/>
    <col min="1039" max="1039" width="6.125" style="5" customWidth="1"/>
    <col min="1040" max="1279" width="11" style="5"/>
    <col min="1280" max="1280" width="2.75" style="5" customWidth="1"/>
    <col min="1281" max="1281" width="3" style="5" customWidth="1"/>
    <col min="1282" max="1282" width="31.125" style="5" customWidth="1"/>
    <col min="1283" max="1283" width="2.25" style="5" customWidth="1"/>
    <col min="1284" max="1284" width="33.875" style="5" customWidth="1"/>
    <col min="1285" max="1285" width="9.5" style="5" customWidth="1"/>
    <col min="1286" max="1286" width="20.5" style="5" customWidth="1"/>
    <col min="1287" max="1287" width="6.625" style="5" customWidth="1"/>
    <col min="1288" max="1288" width="59.625" style="5" customWidth="1"/>
    <col min="1289" max="1289" width="5.125" style="5" customWidth="1"/>
    <col min="1290" max="1290" width="24.625" style="5" customWidth="1"/>
    <col min="1291" max="1291" width="3.75" style="5" customWidth="1"/>
    <col min="1292" max="1292" width="68.875" style="5" customWidth="1"/>
    <col min="1293" max="1293" width="5.125" style="5" customWidth="1"/>
    <col min="1294" max="1294" width="21.75" style="5" customWidth="1"/>
    <col min="1295" max="1295" width="6.125" style="5" customWidth="1"/>
    <col min="1296" max="1535" width="11" style="5"/>
    <col min="1536" max="1536" width="2.75" style="5" customWidth="1"/>
    <col min="1537" max="1537" width="3" style="5" customWidth="1"/>
    <col min="1538" max="1538" width="31.125" style="5" customWidth="1"/>
    <col min="1539" max="1539" width="2.25" style="5" customWidth="1"/>
    <col min="1540" max="1540" width="33.875" style="5" customWidth="1"/>
    <col min="1541" max="1541" width="9.5" style="5" customWidth="1"/>
    <col min="1542" max="1542" width="20.5" style="5" customWidth="1"/>
    <col min="1543" max="1543" width="6.625" style="5" customWidth="1"/>
    <col min="1544" max="1544" width="59.625" style="5" customWidth="1"/>
    <col min="1545" max="1545" width="5.125" style="5" customWidth="1"/>
    <col min="1546" max="1546" width="24.625" style="5" customWidth="1"/>
    <col min="1547" max="1547" width="3.75" style="5" customWidth="1"/>
    <col min="1548" max="1548" width="68.875" style="5" customWidth="1"/>
    <col min="1549" max="1549" width="5.125" style="5" customWidth="1"/>
    <col min="1550" max="1550" width="21.75" style="5" customWidth="1"/>
    <col min="1551" max="1551" width="6.125" style="5" customWidth="1"/>
    <col min="1552" max="1791" width="11" style="5"/>
    <col min="1792" max="1792" width="2.75" style="5" customWidth="1"/>
    <col min="1793" max="1793" width="3" style="5" customWidth="1"/>
    <col min="1794" max="1794" width="31.125" style="5" customWidth="1"/>
    <col min="1795" max="1795" width="2.25" style="5" customWidth="1"/>
    <col min="1796" max="1796" width="33.875" style="5" customWidth="1"/>
    <col min="1797" max="1797" width="9.5" style="5" customWidth="1"/>
    <col min="1798" max="1798" width="20.5" style="5" customWidth="1"/>
    <col min="1799" max="1799" width="6.625" style="5" customWidth="1"/>
    <col min="1800" max="1800" width="59.625" style="5" customWidth="1"/>
    <col min="1801" max="1801" width="5.125" style="5" customWidth="1"/>
    <col min="1802" max="1802" width="24.625" style="5" customWidth="1"/>
    <col min="1803" max="1803" width="3.75" style="5" customWidth="1"/>
    <col min="1804" max="1804" width="68.875" style="5" customWidth="1"/>
    <col min="1805" max="1805" width="5.125" style="5" customWidth="1"/>
    <col min="1806" max="1806" width="21.75" style="5" customWidth="1"/>
    <col min="1807" max="1807" width="6.125" style="5" customWidth="1"/>
    <col min="1808" max="2047" width="11" style="5"/>
    <col min="2048" max="2048" width="2.75" style="5" customWidth="1"/>
    <col min="2049" max="2049" width="3" style="5" customWidth="1"/>
    <col min="2050" max="2050" width="31.125" style="5" customWidth="1"/>
    <col min="2051" max="2051" width="2.25" style="5" customWidth="1"/>
    <col min="2052" max="2052" width="33.875" style="5" customWidth="1"/>
    <col min="2053" max="2053" width="9.5" style="5" customWidth="1"/>
    <col min="2054" max="2054" width="20.5" style="5" customWidth="1"/>
    <col min="2055" max="2055" width="6.625" style="5" customWidth="1"/>
    <col min="2056" max="2056" width="59.625" style="5" customWidth="1"/>
    <col min="2057" max="2057" width="5.125" style="5" customWidth="1"/>
    <col min="2058" max="2058" width="24.625" style="5" customWidth="1"/>
    <col min="2059" max="2059" width="3.75" style="5" customWidth="1"/>
    <col min="2060" max="2060" width="68.875" style="5" customWidth="1"/>
    <col min="2061" max="2061" width="5.125" style="5" customWidth="1"/>
    <col min="2062" max="2062" width="21.75" style="5" customWidth="1"/>
    <col min="2063" max="2063" width="6.125" style="5" customWidth="1"/>
    <col min="2064" max="2303" width="11" style="5"/>
    <col min="2304" max="2304" width="2.75" style="5" customWidth="1"/>
    <col min="2305" max="2305" width="3" style="5" customWidth="1"/>
    <col min="2306" max="2306" width="31.125" style="5" customWidth="1"/>
    <col min="2307" max="2307" width="2.25" style="5" customWidth="1"/>
    <col min="2308" max="2308" width="33.875" style="5" customWidth="1"/>
    <col min="2309" max="2309" width="9.5" style="5" customWidth="1"/>
    <col min="2310" max="2310" width="20.5" style="5" customWidth="1"/>
    <col min="2311" max="2311" width="6.625" style="5" customWidth="1"/>
    <col min="2312" max="2312" width="59.625" style="5" customWidth="1"/>
    <col min="2313" max="2313" width="5.125" style="5" customWidth="1"/>
    <col min="2314" max="2314" width="24.625" style="5" customWidth="1"/>
    <col min="2315" max="2315" width="3.75" style="5" customWidth="1"/>
    <col min="2316" max="2316" width="68.875" style="5" customWidth="1"/>
    <col min="2317" max="2317" width="5.125" style="5" customWidth="1"/>
    <col min="2318" max="2318" width="21.75" style="5" customWidth="1"/>
    <col min="2319" max="2319" width="6.125" style="5" customWidth="1"/>
    <col min="2320" max="2559" width="11" style="5"/>
    <col min="2560" max="2560" width="2.75" style="5" customWidth="1"/>
    <col min="2561" max="2561" width="3" style="5" customWidth="1"/>
    <col min="2562" max="2562" width="31.125" style="5" customWidth="1"/>
    <col min="2563" max="2563" width="2.25" style="5" customWidth="1"/>
    <col min="2564" max="2564" width="33.875" style="5" customWidth="1"/>
    <col min="2565" max="2565" width="9.5" style="5" customWidth="1"/>
    <col min="2566" max="2566" width="20.5" style="5" customWidth="1"/>
    <col min="2567" max="2567" width="6.625" style="5" customWidth="1"/>
    <col min="2568" max="2568" width="59.625" style="5" customWidth="1"/>
    <col min="2569" max="2569" width="5.125" style="5" customWidth="1"/>
    <col min="2570" max="2570" width="24.625" style="5" customWidth="1"/>
    <col min="2571" max="2571" width="3.75" style="5" customWidth="1"/>
    <col min="2572" max="2572" width="68.875" style="5" customWidth="1"/>
    <col min="2573" max="2573" width="5.125" style="5" customWidth="1"/>
    <col min="2574" max="2574" width="21.75" style="5" customWidth="1"/>
    <col min="2575" max="2575" width="6.125" style="5" customWidth="1"/>
    <col min="2576" max="2815" width="11" style="5"/>
    <col min="2816" max="2816" width="2.75" style="5" customWidth="1"/>
    <col min="2817" max="2817" width="3" style="5" customWidth="1"/>
    <col min="2818" max="2818" width="31.125" style="5" customWidth="1"/>
    <col min="2819" max="2819" width="2.25" style="5" customWidth="1"/>
    <col min="2820" max="2820" width="33.875" style="5" customWidth="1"/>
    <col min="2821" max="2821" width="9.5" style="5" customWidth="1"/>
    <col min="2822" max="2822" width="20.5" style="5" customWidth="1"/>
    <col min="2823" max="2823" width="6.625" style="5" customWidth="1"/>
    <col min="2824" max="2824" width="59.625" style="5" customWidth="1"/>
    <col min="2825" max="2825" width="5.125" style="5" customWidth="1"/>
    <col min="2826" max="2826" width="24.625" style="5" customWidth="1"/>
    <col min="2827" max="2827" width="3.75" style="5" customWidth="1"/>
    <col min="2828" max="2828" width="68.875" style="5" customWidth="1"/>
    <col min="2829" max="2829" width="5.125" style="5" customWidth="1"/>
    <col min="2830" max="2830" width="21.75" style="5" customWidth="1"/>
    <col min="2831" max="2831" width="6.125" style="5" customWidth="1"/>
    <col min="2832" max="3071" width="11" style="5"/>
    <col min="3072" max="3072" width="2.75" style="5" customWidth="1"/>
    <col min="3073" max="3073" width="3" style="5" customWidth="1"/>
    <col min="3074" max="3074" width="31.125" style="5" customWidth="1"/>
    <col min="3075" max="3075" width="2.25" style="5" customWidth="1"/>
    <col min="3076" max="3076" width="33.875" style="5" customWidth="1"/>
    <col min="3077" max="3077" width="9.5" style="5" customWidth="1"/>
    <col min="3078" max="3078" width="20.5" style="5" customWidth="1"/>
    <col min="3079" max="3079" width="6.625" style="5" customWidth="1"/>
    <col min="3080" max="3080" width="59.625" style="5" customWidth="1"/>
    <col min="3081" max="3081" width="5.125" style="5" customWidth="1"/>
    <col min="3082" max="3082" width="24.625" style="5" customWidth="1"/>
    <col min="3083" max="3083" width="3.75" style="5" customWidth="1"/>
    <col min="3084" max="3084" width="68.875" style="5" customWidth="1"/>
    <col min="3085" max="3085" width="5.125" style="5" customWidth="1"/>
    <col min="3086" max="3086" width="21.75" style="5" customWidth="1"/>
    <col min="3087" max="3087" width="6.125" style="5" customWidth="1"/>
    <col min="3088" max="3327" width="11" style="5"/>
    <col min="3328" max="3328" width="2.75" style="5" customWidth="1"/>
    <col min="3329" max="3329" width="3" style="5" customWidth="1"/>
    <col min="3330" max="3330" width="31.125" style="5" customWidth="1"/>
    <col min="3331" max="3331" width="2.25" style="5" customWidth="1"/>
    <col min="3332" max="3332" width="33.875" style="5" customWidth="1"/>
    <col min="3333" max="3333" width="9.5" style="5" customWidth="1"/>
    <col min="3334" max="3334" width="20.5" style="5" customWidth="1"/>
    <col min="3335" max="3335" width="6.625" style="5" customWidth="1"/>
    <col min="3336" max="3336" width="59.625" style="5" customWidth="1"/>
    <col min="3337" max="3337" width="5.125" style="5" customWidth="1"/>
    <col min="3338" max="3338" width="24.625" style="5" customWidth="1"/>
    <col min="3339" max="3339" width="3.75" style="5" customWidth="1"/>
    <col min="3340" max="3340" width="68.875" style="5" customWidth="1"/>
    <col min="3341" max="3341" width="5.125" style="5" customWidth="1"/>
    <col min="3342" max="3342" width="21.75" style="5" customWidth="1"/>
    <col min="3343" max="3343" width="6.125" style="5" customWidth="1"/>
    <col min="3344" max="3583" width="11" style="5"/>
    <col min="3584" max="3584" width="2.75" style="5" customWidth="1"/>
    <col min="3585" max="3585" width="3" style="5" customWidth="1"/>
    <col min="3586" max="3586" width="31.125" style="5" customWidth="1"/>
    <col min="3587" max="3587" width="2.25" style="5" customWidth="1"/>
    <col min="3588" max="3588" width="33.875" style="5" customWidth="1"/>
    <col min="3589" max="3589" width="9.5" style="5" customWidth="1"/>
    <col min="3590" max="3590" width="20.5" style="5" customWidth="1"/>
    <col min="3591" max="3591" width="6.625" style="5" customWidth="1"/>
    <col min="3592" max="3592" width="59.625" style="5" customWidth="1"/>
    <col min="3593" max="3593" width="5.125" style="5" customWidth="1"/>
    <col min="3594" max="3594" width="24.625" style="5" customWidth="1"/>
    <col min="3595" max="3595" width="3.75" style="5" customWidth="1"/>
    <col min="3596" max="3596" width="68.875" style="5" customWidth="1"/>
    <col min="3597" max="3597" width="5.125" style="5" customWidth="1"/>
    <col min="3598" max="3598" width="21.75" style="5" customWidth="1"/>
    <col min="3599" max="3599" width="6.125" style="5" customWidth="1"/>
    <col min="3600" max="3839" width="11" style="5"/>
    <col min="3840" max="3840" width="2.75" style="5" customWidth="1"/>
    <col min="3841" max="3841" width="3" style="5" customWidth="1"/>
    <col min="3842" max="3842" width="31.125" style="5" customWidth="1"/>
    <col min="3843" max="3843" width="2.25" style="5" customWidth="1"/>
    <col min="3844" max="3844" width="33.875" style="5" customWidth="1"/>
    <col min="3845" max="3845" width="9.5" style="5" customWidth="1"/>
    <col min="3846" max="3846" width="20.5" style="5" customWidth="1"/>
    <col min="3847" max="3847" width="6.625" style="5" customWidth="1"/>
    <col min="3848" max="3848" width="59.625" style="5" customWidth="1"/>
    <col min="3849" max="3849" width="5.125" style="5" customWidth="1"/>
    <col min="3850" max="3850" width="24.625" style="5" customWidth="1"/>
    <col min="3851" max="3851" width="3.75" style="5" customWidth="1"/>
    <col min="3852" max="3852" width="68.875" style="5" customWidth="1"/>
    <col min="3853" max="3853" width="5.125" style="5" customWidth="1"/>
    <col min="3854" max="3854" width="21.75" style="5" customWidth="1"/>
    <col min="3855" max="3855" width="6.125" style="5" customWidth="1"/>
    <col min="3856" max="4095" width="11" style="5"/>
    <col min="4096" max="4096" width="2.75" style="5" customWidth="1"/>
    <col min="4097" max="4097" width="3" style="5" customWidth="1"/>
    <col min="4098" max="4098" width="31.125" style="5" customWidth="1"/>
    <col min="4099" max="4099" width="2.25" style="5" customWidth="1"/>
    <col min="4100" max="4100" width="33.875" style="5" customWidth="1"/>
    <col min="4101" max="4101" width="9.5" style="5" customWidth="1"/>
    <col min="4102" max="4102" width="20.5" style="5" customWidth="1"/>
    <col min="4103" max="4103" width="6.625" style="5" customWidth="1"/>
    <col min="4104" max="4104" width="59.625" style="5" customWidth="1"/>
    <col min="4105" max="4105" width="5.125" style="5" customWidth="1"/>
    <col min="4106" max="4106" width="24.625" style="5" customWidth="1"/>
    <col min="4107" max="4107" width="3.75" style="5" customWidth="1"/>
    <col min="4108" max="4108" width="68.875" style="5" customWidth="1"/>
    <col min="4109" max="4109" width="5.125" style="5" customWidth="1"/>
    <col min="4110" max="4110" width="21.75" style="5" customWidth="1"/>
    <col min="4111" max="4111" width="6.125" style="5" customWidth="1"/>
    <col min="4112" max="4351" width="11" style="5"/>
    <col min="4352" max="4352" width="2.75" style="5" customWidth="1"/>
    <col min="4353" max="4353" width="3" style="5" customWidth="1"/>
    <col min="4354" max="4354" width="31.125" style="5" customWidth="1"/>
    <col min="4355" max="4355" width="2.25" style="5" customWidth="1"/>
    <col min="4356" max="4356" width="33.875" style="5" customWidth="1"/>
    <col min="4357" max="4357" width="9.5" style="5" customWidth="1"/>
    <col min="4358" max="4358" width="20.5" style="5" customWidth="1"/>
    <col min="4359" max="4359" width="6.625" style="5" customWidth="1"/>
    <col min="4360" max="4360" width="59.625" style="5" customWidth="1"/>
    <col min="4361" max="4361" width="5.125" style="5" customWidth="1"/>
    <col min="4362" max="4362" width="24.625" style="5" customWidth="1"/>
    <col min="4363" max="4363" width="3.75" style="5" customWidth="1"/>
    <col min="4364" max="4364" width="68.875" style="5" customWidth="1"/>
    <col min="4365" max="4365" width="5.125" style="5" customWidth="1"/>
    <col min="4366" max="4366" width="21.75" style="5" customWidth="1"/>
    <col min="4367" max="4367" width="6.125" style="5" customWidth="1"/>
    <col min="4368" max="4607" width="11" style="5"/>
    <col min="4608" max="4608" width="2.75" style="5" customWidth="1"/>
    <col min="4609" max="4609" width="3" style="5" customWidth="1"/>
    <col min="4610" max="4610" width="31.125" style="5" customWidth="1"/>
    <col min="4611" max="4611" width="2.25" style="5" customWidth="1"/>
    <col min="4612" max="4612" width="33.875" style="5" customWidth="1"/>
    <col min="4613" max="4613" width="9.5" style="5" customWidth="1"/>
    <col min="4614" max="4614" width="20.5" style="5" customWidth="1"/>
    <col min="4615" max="4615" width="6.625" style="5" customWidth="1"/>
    <col min="4616" max="4616" width="59.625" style="5" customWidth="1"/>
    <col min="4617" max="4617" width="5.125" style="5" customWidth="1"/>
    <col min="4618" max="4618" width="24.625" style="5" customWidth="1"/>
    <col min="4619" max="4619" width="3.75" style="5" customWidth="1"/>
    <col min="4620" max="4620" width="68.875" style="5" customWidth="1"/>
    <col min="4621" max="4621" width="5.125" style="5" customWidth="1"/>
    <col min="4622" max="4622" width="21.75" style="5" customWidth="1"/>
    <col min="4623" max="4623" width="6.125" style="5" customWidth="1"/>
    <col min="4624" max="4863" width="11" style="5"/>
    <col min="4864" max="4864" width="2.75" style="5" customWidth="1"/>
    <col min="4865" max="4865" width="3" style="5" customWidth="1"/>
    <col min="4866" max="4866" width="31.125" style="5" customWidth="1"/>
    <col min="4867" max="4867" width="2.25" style="5" customWidth="1"/>
    <col min="4868" max="4868" width="33.875" style="5" customWidth="1"/>
    <col min="4869" max="4869" width="9.5" style="5" customWidth="1"/>
    <col min="4870" max="4870" width="20.5" style="5" customWidth="1"/>
    <col min="4871" max="4871" width="6.625" style="5" customWidth="1"/>
    <col min="4872" max="4872" width="59.625" style="5" customWidth="1"/>
    <col min="4873" max="4873" width="5.125" style="5" customWidth="1"/>
    <col min="4874" max="4874" width="24.625" style="5" customWidth="1"/>
    <col min="4875" max="4875" width="3.75" style="5" customWidth="1"/>
    <col min="4876" max="4876" width="68.875" style="5" customWidth="1"/>
    <col min="4877" max="4877" width="5.125" style="5" customWidth="1"/>
    <col min="4878" max="4878" width="21.75" style="5" customWidth="1"/>
    <col min="4879" max="4879" width="6.125" style="5" customWidth="1"/>
    <col min="4880" max="5119" width="11" style="5"/>
    <col min="5120" max="5120" width="2.75" style="5" customWidth="1"/>
    <col min="5121" max="5121" width="3" style="5" customWidth="1"/>
    <col min="5122" max="5122" width="31.125" style="5" customWidth="1"/>
    <col min="5123" max="5123" width="2.25" style="5" customWidth="1"/>
    <col min="5124" max="5124" width="33.875" style="5" customWidth="1"/>
    <col min="5125" max="5125" width="9.5" style="5" customWidth="1"/>
    <col min="5126" max="5126" width="20.5" style="5" customWidth="1"/>
    <col min="5127" max="5127" width="6.625" style="5" customWidth="1"/>
    <col min="5128" max="5128" width="59.625" style="5" customWidth="1"/>
    <col min="5129" max="5129" width="5.125" style="5" customWidth="1"/>
    <col min="5130" max="5130" width="24.625" style="5" customWidth="1"/>
    <col min="5131" max="5131" width="3.75" style="5" customWidth="1"/>
    <col min="5132" max="5132" width="68.875" style="5" customWidth="1"/>
    <col min="5133" max="5133" width="5.125" style="5" customWidth="1"/>
    <col min="5134" max="5134" width="21.75" style="5" customWidth="1"/>
    <col min="5135" max="5135" width="6.125" style="5" customWidth="1"/>
    <col min="5136" max="5375" width="11" style="5"/>
    <col min="5376" max="5376" width="2.75" style="5" customWidth="1"/>
    <col min="5377" max="5377" width="3" style="5" customWidth="1"/>
    <col min="5378" max="5378" width="31.125" style="5" customWidth="1"/>
    <col min="5379" max="5379" width="2.25" style="5" customWidth="1"/>
    <col min="5380" max="5380" width="33.875" style="5" customWidth="1"/>
    <col min="5381" max="5381" width="9.5" style="5" customWidth="1"/>
    <col min="5382" max="5382" width="20.5" style="5" customWidth="1"/>
    <col min="5383" max="5383" width="6.625" style="5" customWidth="1"/>
    <col min="5384" max="5384" width="59.625" style="5" customWidth="1"/>
    <col min="5385" max="5385" width="5.125" style="5" customWidth="1"/>
    <col min="5386" max="5386" width="24.625" style="5" customWidth="1"/>
    <col min="5387" max="5387" width="3.75" style="5" customWidth="1"/>
    <col min="5388" max="5388" width="68.875" style="5" customWidth="1"/>
    <col min="5389" max="5389" width="5.125" style="5" customWidth="1"/>
    <col min="5390" max="5390" width="21.75" style="5" customWidth="1"/>
    <col min="5391" max="5391" width="6.125" style="5" customWidth="1"/>
    <col min="5392" max="5631" width="11" style="5"/>
    <col min="5632" max="5632" width="2.75" style="5" customWidth="1"/>
    <col min="5633" max="5633" width="3" style="5" customWidth="1"/>
    <col min="5634" max="5634" width="31.125" style="5" customWidth="1"/>
    <col min="5635" max="5635" width="2.25" style="5" customWidth="1"/>
    <col min="5636" max="5636" width="33.875" style="5" customWidth="1"/>
    <col min="5637" max="5637" width="9.5" style="5" customWidth="1"/>
    <col min="5638" max="5638" width="20.5" style="5" customWidth="1"/>
    <col min="5639" max="5639" width="6.625" style="5" customWidth="1"/>
    <col min="5640" max="5640" width="59.625" style="5" customWidth="1"/>
    <col min="5641" max="5641" width="5.125" style="5" customWidth="1"/>
    <col min="5642" max="5642" width="24.625" style="5" customWidth="1"/>
    <col min="5643" max="5643" width="3.75" style="5" customWidth="1"/>
    <col min="5644" max="5644" width="68.875" style="5" customWidth="1"/>
    <col min="5645" max="5645" width="5.125" style="5" customWidth="1"/>
    <col min="5646" max="5646" width="21.75" style="5" customWidth="1"/>
    <col min="5647" max="5647" width="6.125" style="5" customWidth="1"/>
    <col min="5648" max="5887" width="11" style="5"/>
    <col min="5888" max="5888" width="2.75" style="5" customWidth="1"/>
    <col min="5889" max="5889" width="3" style="5" customWidth="1"/>
    <col min="5890" max="5890" width="31.125" style="5" customWidth="1"/>
    <col min="5891" max="5891" width="2.25" style="5" customWidth="1"/>
    <col min="5892" max="5892" width="33.875" style="5" customWidth="1"/>
    <col min="5893" max="5893" width="9.5" style="5" customWidth="1"/>
    <col min="5894" max="5894" width="20.5" style="5" customWidth="1"/>
    <col min="5895" max="5895" width="6.625" style="5" customWidth="1"/>
    <col min="5896" max="5896" width="59.625" style="5" customWidth="1"/>
    <col min="5897" max="5897" width="5.125" style="5" customWidth="1"/>
    <col min="5898" max="5898" width="24.625" style="5" customWidth="1"/>
    <col min="5899" max="5899" width="3.75" style="5" customWidth="1"/>
    <col min="5900" max="5900" width="68.875" style="5" customWidth="1"/>
    <col min="5901" max="5901" width="5.125" style="5" customWidth="1"/>
    <col min="5902" max="5902" width="21.75" style="5" customWidth="1"/>
    <col min="5903" max="5903" width="6.125" style="5" customWidth="1"/>
    <col min="5904" max="6143" width="11" style="5"/>
    <col min="6144" max="6144" width="2.75" style="5" customWidth="1"/>
    <col min="6145" max="6145" width="3" style="5" customWidth="1"/>
    <col min="6146" max="6146" width="31.125" style="5" customWidth="1"/>
    <col min="6147" max="6147" width="2.25" style="5" customWidth="1"/>
    <col min="6148" max="6148" width="33.875" style="5" customWidth="1"/>
    <col min="6149" max="6149" width="9.5" style="5" customWidth="1"/>
    <col min="6150" max="6150" width="20.5" style="5" customWidth="1"/>
    <col min="6151" max="6151" width="6.625" style="5" customWidth="1"/>
    <col min="6152" max="6152" width="59.625" style="5" customWidth="1"/>
    <col min="6153" max="6153" width="5.125" style="5" customWidth="1"/>
    <col min="6154" max="6154" width="24.625" style="5" customWidth="1"/>
    <col min="6155" max="6155" width="3.75" style="5" customWidth="1"/>
    <col min="6156" max="6156" width="68.875" style="5" customWidth="1"/>
    <col min="6157" max="6157" width="5.125" style="5" customWidth="1"/>
    <col min="6158" max="6158" width="21.75" style="5" customWidth="1"/>
    <col min="6159" max="6159" width="6.125" style="5" customWidth="1"/>
    <col min="6160" max="6399" width="11" style="5"/>
    <col min="6400" max="6400" width="2.75" style="5" customWidth="1"/>
    <col min="6401" max="6401" width="3" style="5" customWidth="1"/>
    <col min="6402" max="6402" width="31.125" style="5" customWidth="1"/>
    <col min="6403" max="6403" width="2.25" style="5" customWidth="1"/>
    <col min="6404" max="6404" width="33.875" style="5" customWidth="1"/>
    <col min="6405" max="6405" width="9.5" style="5" customWidth="1"/>
    <col min="6406" max="6406" width="20.5" style="5" customWidth="1"/>
    <col min="6407" max="6407" width="6.625" style="5" customWidth="1"/>
    <col min="6408" max="6408" width="59.625" style="5" customWidth="1"/>
    <col min="6409" max="6409" width="5.125" style="5" customWidth="1"/>
    <col min="6410" max="6410" width="24.625" style="5" customWidth="1"/>
    <col min="6411" max="6411" width="3.75" style="5" customWidth="1"/>
    <col min="6412" max="6412" width="68.875" style="5" customWidth="1"/>
    <col min="6413" max="6413" width="5.125" style="5" customWidth="1"/>
    <col min="6414" max="6414" width="21.75" style="5" customWidth="1"/>
    <col min="6415" max="6415" width="6.125" style="5" customWidth="1"/>
    <col min="6416" max="6655" width="11" style="5"/>
    <col min="6656" max="6656" width="2.75" style="5" customWidth="1"/>
    <col min="6657" max="6657" width="3" style="5" customWidth="1"/>
    <col min="6658" max="6658" width="31.125" style="5" customWidth="1"/>
    <col min="6659" max="6659" width="2.25" style="5" customWidth="1"/>
    <col min="6660" max="6660" width="33.875" style="5" customWidth="1"/>
    <col min="6661" max="6661" width="9.5" style="5" customWidth="1"/>
    <col min="6662" max="6662" width="20.5" style="5" customWidth="1"/>
    <col min="6663" max="6663" width="6.625" style="5" customWidth="1"/>
    <col min="6664" max="6664" width="59.625" style="5" customWidth="1"/>
    <col min="6665" max="6665" width="5.125" style="5" customWidth="1"/>
    <col min="6666" max="6666" width="24.625" style="5" customWidth="1"/>
    <col min="6667" max="6667" width="3.75" style="5" customWidth="1"/>
    <col min="6668" max="6668" width="68.875" style="5" customWidth="1"/>
    <col min="6669" max="6669" width="5.125" style="5" customWidth="1"/>
    <col min="6670" max="6670" width="21.75" style="5" customWidth="1"/>
    <col min="6671" max="6671" width="6.125" style="5" customWidth="1"/>
    <col min="6672" max="6911" width="11" style="5"/>
    <col min="6912" max="6912" width="2.75" style="5" customWidth="1"/>
    <col min="6913" max="6913" width="3" style="5" customWidth="1"/>
    <col min="6914" max="6914" width="31.125" style="5" customWidth="1"/>
    <col min="6915" max="6915" width="2.25" style="5" customWidth="1"/>
    <col min="6916" max="6916" width="33.875" style="5" customWidth="1"/>
    <col min="6917" max="6917" width="9.5" style="5" customWidth="1"/>
    <col min="6918" max="6918" width="20.5" style="5" customWidth="1"/>
    <col min="6919" max="6919" width="6.625" style="5" customWidth="1"/>
    <col min="6920" max="6920" width="59.625" style="5" customWidth="1"/>
    <col min="6921" max="6921" width="5.125" style="5" customWidth="1"/>
    <col min="6922" max="6922" width="24.625" style="5" customWidth="1"/>
    <col min="6923" max="6923" width="3.75" style="5" customWidth="1"/>
    <col min="6924" max="6924" width="68.875" style="5" customWidth="1"/>
    <col min="6925" max="6925" width="5.125" style="5" customWidth="1"/>
    <col min="6926" max="6926" width="21.75" style="5" customWidth="1"/>
    <col min="6927" max="6927" width="6.125" style="5" customWidth="1"/>
    <col min="6928" max="7167" width="11" style="5"/>
    <col min="7168" max="7168" width="2.75" style="5" customWidth="1"/>
    <col min="7169" max="7169" width="3" style="5" customWidth="1"/>
    <col min="7170" max="7170" width="31.125" style="5" customWidth="1"/>
    <col min="7171" max="7171" width="2.25" style="5" customWidth="1"/>
    <col min="7172" max="7172" width="33.875" style="5" customWidth="1"/>
    <col min="7173" max="7173" width="9.5" style="5" customWidth="1"/>
    <col min="7174" max="7174" width="20.5" style="5" customWidth="1"/>
    <col min="7175" max="7175" width="6.625" style="5" customWidth="1"/>
    <col min="7176" max="7176" width="59.625" style="5" customWidth="1"/>
    <col min="7177" max="7177" width="5.125" style="5" customWidth="1"/>
    <col min="7178" max="7178" width="24.625" style="5" customWidth="1"/>
    <col min="7179" max="7179" width="3.75" style="5" customWidth="1"/>
    <col min="7180" max="7180" width="68.875" style="5" customWidth="1"/>
    <col min="7181" max="7181" width="5.125" style="5" customWidth="1"/>
    <col min="7182" max="7182" width="21.75" style="5" customWidth="1"/>
    <col min="7183" max="7183" width="6.125" style="5" customWidth="1"/>
    <col min="7184" max="7423" width="11" style="5"/>
    <col min="7424" max="7424" width="2.75" style="5" customWidth="1"/>
    <col min="7425" max="7425" width="3" style="5" customWidth="1"/>
    <col min="7426" max="7426" width="31.125" style="5" customWidth="1"/>
    <col min="7427" max="7427" width="2.25" style="5" customWidth="1"/>
    <col min="7428" max="7428" width="33.875" style="5" customWidth="1"/>
    <col min="7429" max="7429" width="9.5" style="5" customWidth="1"/>
    <col min="7430" max="7430" width="20.5" style="5" customWidth="1"/>
    <col min="7431" max="7431" width="6.625" style="5" customWidth="1"/>
    <col min="7432" max="7432" width="59.625" style="5" customWidth="1"/>
    <col min="7433" max="7433" width="5.125" style="5" customWidth="1"/>
    <col min="7434" max="7434" width="24.625" style="5" customWidth="1"/>
    <col min="7435" max="7435" width="3.75" style="5" customWidth="1"/>
    <col min="7436" max="7436" width="68.875" style="5" customWidth="1"/>
    <col min="7437" max="7437" width="5.125" style="5" customWidth="1"/>
    <col min="7438" max="7438" width="21.75" style="5" customWidth="1"/>
    <col min="7439" max="7439" width="6.125" style="5" customWidth="1"/>
    <col min="7440" max="7679" width="11" style="5"/>
    <col min="7680" max="7680" width="2.75" style="5" customWidth="1"/>
    <col min="7681" max="7681" width="3" style="5" customWidth="1"/>
    <col min="7682" max="7682" width="31.125" style="5" customWidth="1"/>
    <col min="7683" max="7683" width="2.25" style="5" customWidth="1"/>
    <col min="7684" max="7684" width="33.875" style="5" customWidth="1"/>
    <col min="7685" max="7685" width="9.5" style="5" customWidth="1"/>
    <col min="7686" max="7686" width="20.5" style="5" customWidth="1"/>
    <col min="7687" max="7687" width="6.625" style="5" customWidth="1"/>
    <col min="7688" max="7688" width="59.625" style="5" customWidth="1"/>
    <col min="7689" max="7689" width="5.125" style="5" customWidth="1"/>
    <col min="7690" max="7690" width="24.625" style="5" customWidth="1"/>
    <col min="7691" max="7691" width="3.75" style="5" customWidth="1"/>
    <col min="7692" max="7692" width="68.875" style="5" customWidth="1"/>
    <col min="7693" max="7693" width="5.125" style="5" customWidth="1"/>
    <col min="7694" max="7694" width="21.75" style="5" customWidth="1"/>
    <col min="7695" max="7695" width="6.125" style="5" customWidth="1"/>
    <col min="7696" max="7935" width="11" style="5"/>
    <col min="7936" max="7936" width="2.75" style="5" customWidth="1"/>
    <col min="7937" max="7937" width="3" style="5" customWidth="1"/>
    <col min="7938" max="7938" width="31.125" style="5" customWidth="1"/>
    <col min="7939" max="7939" width="2.25" style="5" customWidth="1"/>
    <col min="7940" max="7940" width="33.875" style="5" customWidth="1"/>
    <col min="7941" max="7941" width="9.5" style="5" customWidth="1"/>
    <col min="7942" max="7942" width="20.5" style="5" customWidth="1"/>
    <col min="7943" max="7943" width="6.625" style="5" customWidth="1"/>
    <col min="7944" max="7944" width="59.625" style="5" customWidth="1"/>
    <col min="7945" max="7945" width="5.125" style="5" customWidth="1"/>
    <col min="7946" max="7946" width="24.625" style="5" customWidth="1"/>
    <col min="7947" max="7947" width="3.75" style="5" customWidth="1"/>
    <col min="7948" max="7948" width="68.875" style="5" customWidth="1"/>
    <col min="7949" max="7949" width="5.125" style="5" customWidth="1"/>
    <col min="7950" max="7950" width="21.75" style="5" customWidth="1"/>
    <col min="7951" max="7951" width="6.125" style="5" customWidth="1"/>
    <col min="7952" max="8191" width="11" style="5"/>
    <col min="8192" max="8192" width="2.75" style="5" customWidth="1"/>
    <col min="8193" max="8193" width="3" style="5" customWidth="1"/>
    <col min="8194" max="8194" width="31.125" style="5" customWidth="1"/>
    <col min="8195" max="8195" width="2.25" style="5" customWidth="1"/>
    <col min="8196" max="8196" width="33.875" style="5" customWidth="1"/>
    <col min="8197" max="8197" width="9.5" style="5" customWidth="1"/>
    <col min="8198" max="8198" width="20.5" style="5" customWidth="1"/>
    <col min="8199" max="8199" width="6.625" style="5" customWidth="1"/>
    <col min="8200" max="8200" width="59.625" style="5" customWidth="1"/>
    <col min="8201" max="8201" width="5.125" style="5" customWidth="1"/>
    <col min="8202" max="8202" width="24.625" style="5" customWidth="1"/>
    <col min="8203" max="8203" width="3.75" style="5" customWidth="1"/>
    <col min="8204" max="8204" width="68.875" style="5" customWidth="1"/>
    <col min="8205" max="8205" width="5.125" style="5" customWidth="1"/>
    <col min="8206" max="8206" width="21.75" style="5" customWidth="1"/>
    <col min="8207" max="8207" width="6.125" style="5" customWidth="1"/>
    <col min="8208" max="8447" width="11" style="5"/>
    <col min="8448" max="8448" width="2.75" style="5" customWidth="1"/>
    <col min="8449" max="8449" width="3" style="5" customWidth="1"/>
    <col min="8450" max="8450" width="31.125" style="5" customWidth="1"/>
    <col min="8451" max="8451" width="2.25" style="5" customWidth="1"/>
    <col min="8452" max="8452" width="33.875" style="5" customWidth="1"/>
    <col min="8453" max="8453" width="9.5" style="5" customWidth="1"/>
    <col min="8454" max="8454" width="20.5" style="5" customWidth="1"/>
    <col min="8455" max="8455" width="6.625" style="5" customWidth="1"/>
    <col min="8456" max="8456" width="59.625" style="5" customWidth="1"/>
    <col min="8457" max="8457" width="5.125" style="5" customWidth="1"/>
    <col min="8458" max="8458" width="24.625" style="5" customWidth="1"/>
    <col min="8459" max="8459" width="3.75" style="5" customWidth="1"/>
    <col min="8460" max="8460" width="68.875" style="5" customWidth="1"/>
    <col min="8461" max="8461" width="5.125" style="5" customWidth="1"/>
    <col min="8462" max="8462" width="21.75" style="5" customWidth="1"/>
    <col min="8463" max="8463" width="6.125" style="5" customWidth="1"/>
    <col min="8464" max="8703" width="11" style="5"/>
    <col min="8704" max="8704" width="2.75" style="5" customWidth="1"/>
    <col min="8705" max="8705" width="3" style="5" customWidth="1"/>
    <col min="8706" max="8706" width="31.125" style="5" customWidth="1"/>
    <col min="8707" max="8707" width="2.25" style="5" customWidth="1"/>
    <col min="8708" max="8708" width="33.875" style="5" customWidth="1"/>
    <col min="8709" max="8709" width="9.5" style="5" customWidth="1"/>
    <col min="8710" max="8710" width="20.5" style="5" customWidth="1"/>
    <col min="8711" max="8711" width="6.625" style="5" customWidth="1"/>
    <col min="8712" max="8712" width="59.625" style="5" customWidth="1"/>
    <col min="8713" max="8713" width="5.125" style="5" customWidth="1"/>
    <col min="8714" max="8714" width="24.625" style="5" customWidth="1"/>
    <col min="8715" max="8715" width="3.75" style="5" customWidth="1"/>
    <col min="8716" max="8716" width="68.875" style="5" customWidth="1"/>
    <col min="8717" max="8717" width="5.125" style="5" customWidth="1"/>
    <col min="8718" max="8718" width="21.75" style="5" customWidth="1"/>
    <col min="8719" max="8719" width="6.125" style="5" customWidth="1"/>
    <col min="8720" max="8959" width="11" style="5"/>
    <col min="8960" max="8960" width="2.75" style="5" customWidth="1"/>
    <col min="8961" max="8961" width="3" style="5" customWidth="1"/>
    <col min="8962" max="8962" width="31.125" style="5" customWidth="1"/>
    <col min="8963" max="8963" width="2.25" style="5" customWidth="1"/>
    <col min="8964" max="8964" width="33.875" style="5" customWidth="1"/>
    <col min="8965" max="8965" width="9.5" style="5" customWidth="1"/>
    <col min="8966" max="8966" width="20.5" style="5" customWidth="1"/>
    <col min="8967" max="8967" width="6.625" style="5" customWidth="1"/>
    <col min="8968" max="8968" width="59.625" style="5" customWidth="1"/>
    <col min="8969" max="8969" width="5.125" style="5" customWidth="1"/>
    <col min="8970" max="8970" width="24.625" style="5" customWidth="1"/>
    <col min="8971" max="8971" width="3.75" style="5" customWidth="1"/>
    <col min="8972" max="8972" width="68.875" style="5" customWidth="1"/>
    <col min="8973" max="8973" width="5.125" style="5" customWidth="1"/>
    <col min="8974" max="8974" width="21.75" style="5" customWidth="1"/>
    <col min="8975" max="8975" width="6.125" style="5" customWidth="1"/>
    <col min="8976" max="9215" width="11" style="5"/>
    <col min="9216" max="9216" width="2.75" style="5" customWidth="1"/>
    <col min="9217" max="9217" width="3" style="5" customWidth="1"/>
    <col min="9218" max="9218" width="31.125" style="5" customWidth="1"/>
    <col min="9219" max="9219" width="2.25" style="5" customWidth="1"/>
    <col min="9220" max="9220" width="33.875" style="5" customWidth="1"/>
    <col min="9221" max="9221" width="9.5" style="5" customWidth="1"/>
    <col min="9222" max="9222" width="20.5" style="5" customWidth="1"/>
    <col min="9223" max="9223" width="6.625" style="5" customWidth="1"/>
    <col min="9224" max="9224" width="59.625" style="5" customWidth="1"/>
    <col min="9225" max="9225" width="5.125" style="5" customWidth="1"/>
    <col min="9226" max="9226" width="24.625" style="5" customWidth="1"/>
    <col min="9227" max="9227" width="3.75" style="5" customWidth="1"/>
    <col min="9228" max="9228" width="68.875" style="5" customWidth="1"/>
    <col min="9229" max="9229" width="5.125" style="5" customWidth="1"/>
    <col min="9230" max="9230" width="21.75" style="5" customWidth="1"/>
    <col min="9231" max="9231" width="6.125" style="5" customWidth="1"/>
    <col min="9232" max="9471" width="11" style="5"/>
    <col min="9472" max="9472" width="2.75" style="5" customWidth="1"/>
    <col min="9473" max="9473" width="3" style="5" customWidth="1"/>
    <col min="9474" max="9474" width="31.125" style="5" customWidth="1"/>
    <col min="9475" max="9475" width="2.25" style="5" customWidth="1"/>
    <col min="9476" max="9476" width="33.875" style="5" customWidth="1"/>
    <col min="9477" max="9477" width="9.5" style="5" customWidth="1"/>
    <col min="9478" max="9478" width="20.5" style="5" customWidth="1"/>
    <col min="9479" max="9479" width="6.625" style="5" customWidth="1"/>
    <col min="9480" max="9480" width="59.625" style="5" customWidth="1"/>
    <col min="9481" max="9481" width="5.125" style="5" customWidth="1"/>
    <col min="9482" max="9482" width="24.625" style="5" customWidth="1"/>
    <col min="9483" max="9483" width="3.75" style="5" customWidth="1"/>
    <col min="9484" max="9484" width="68.875" style="5" customWidth="1"/>
    <col min="9485" max="9485" width="5.125" style="5" customWidth="1"/>
    <col min="9486" max="9486" width="21.75" style="5" customWidth="1"/>
    <col min="9487" max="9487" width="6.125" style="5" customWidth="1"/>
    <col min="9488" max="9727" width="11" style="5"/>
    <col min="9728" max="9728" width="2.75" style="5" customWidth="1"/>
    <col min="9729" max="9729" width="3" style="5" customWidth="1"/>
    <col min="9730" max="9730" width="31.125" style="5" customWidth="1"/>
    <col min="9731" max="9731" width="2.25" style="5" customWidth="1"/>
    <col min="9732" max="9732" width="33.875" style="5" customWidth="1"/>
    <col min="9733" max="9733" width="9.5" style="5" customWidth="1"/>
    <col min="9734" max="9734" width="20.5" style="5" customWidth="1"/>
    <col min="9735" max="9735" width="6.625" style="5" customWidth="1"/>
    <col min="9736" max="9736" width="59.625" style="5" customWidth="1"/>
    <col min="9737" max="9737" width="5.125" style="5" customWidth="1"/>
    <col min="9738" max="9738" width="24.625" style="5" customWidth="1"/>
    <col min="9739" max="9739" width="3.75" style="5" customWidth="1"/>
    <col min="9740" max="9740" width="68.875" style="5" customWidth="1"/>
    <col min="9741" max="9741" width="5.125" style="5" customWidth="1"/>
    <col min="9742" max="9742" width="21.75" style="5" customWidth="1"/>
    <col min="9743" max="9743" width="6.125" style="5" customWidth="1"/>
    <col min="9744" max="9983" width="11" style="5"/>
    <col min="9984" max="9984" width="2.75" style="5" customWidth="1"/>
    <col min="9985" max="9985" width="3" style="5" customWidth="1"/>
    <col min="9986" max="9986" width="31.125" style="5" customWidth="1"/>
    <col min="9987" max="9987" width="2.25" style="5" customWidth="1"/>
    <col min="9988" max="9988" width="33.875" style="5" customWidth="1"/>
    <col min="9989" max="9989" width="9.5" style="5" customWidth="1"/>
    <col min="9990" max="9990" width="20.5" style="5" customWidth="1"/>
    <col min="9991" max="9991" width="6.625" style="5" customWidth="1"/>
    <col min="9992" max="9992" width="59.625" style="5" customWidth="1"/>
    <col min="9993" max="9993" width="5.125" style="5" customWidth="1"/>
    <col min="9994" max="9994" width="24.625" style="5" customWidth="1"/>
    <col min="9995" max="9995" width="3.75" style="5" customWidth="1"/>
    <col min="9996" max="9996" width="68.875" style="5" customWidth="1"/>
    <col min="9997" max="9997" width="5.125" style="5" customWidth="1"/>
    <col min="9998" max="9998" width="21.75" style="5" customWidth="1"/>
    <col min="9999" max="9999" width="6.125" style="5" customWidth="1"/>
    <col min="10000" max="10239" width="11" style="5"/>
    <col min="10240" max="10240" width="2.75" style="5" customWidth="1"/>
    <col min="10241" max="10241" width="3" style="5" customWidth="1"/>
    <col min="10242" max="10242" width="31.125" style="5" customWidth="1"/>
    <col min="10243" max="10243" width="2.25" style="5" customWidth="1"/>
    <col min="10244" max="10244" width="33.875" style="5" customWidth="1"/>
    <col min="10245" max="10245" width="9.5" style="5" customWidth="1"/>
    <col min="10246" max="10246" width="20.5" style="5" customWidth="1"/>
    <col min="10247" max="10247" width="6.625" style="5" customWidth="1"/>
    <col min="10248" max="10248" width="59.625" style="5" customWidth="1"/>
    <col min="10249" max="10249" width="5.125" style="5" customWidth="1"/>
    <col min="10250" max="10250" width="24.625" style="5" customWidth="1"/>
    <col min="10251" max="10251" width="3.75" style="5" customWidth="1"/>
    <col min="10252" max="10252" width="68.875" style="5" customWidth="1"/>
    <col min="10253" max="10253" width="5.125" style="5" customWidth="1"/>
    <col min="10254" max="10254" width="21.75" style="5" customWidth="1"/>
    <col min="10255" max="10255" width="6.125" style="5" customWidth="1"/>
    <col min="10256" max="10495" width="11" style="5"/>
    <col min="10496" max="10496" width="2.75" style="5" customWidth="1"/>
    <col min="10497" max="10497" width="3" style="5" customWidth="1"/>
    <col min="10498" max="10498" width="31.125" style="5" customWidth="1"/>
    <col min="10499" max="10499" width="2.25" style="5" customWidth="1"/>
    <col min="10500" max="10500" width="33.875" style="5" customWidth="1"/>
    <col min="10501" max="10501" width="9.5" style="5" customWidth="1"/>
    <col min="10502" max="10502" width="20.5" style="5" customWidth="1"/>
    <col min="10503" max="10503" width="6.625" style="5" customWidth="1"/>
    <col min="10504" max="10504" width="59.625" style="5" customWidth="1"/>
    <col min="10505" max="10505" width="5.125" style="5" customWidth="1"/>
    <col min="10506" max="10506" width="24.625" style="5" customWidth="1"/>
    <col min="10507" max="10507" width="3.75" style="5" customWidth="1"/>
    <col min="10508" max="10508" width="68.875" style="5" customWidth="1"/>
    <col min="10509" max="10509" width="5.125" style="5" customWidth="1"/>
    <col min="10510" max="10510" width="21.75" style="5" customWidth="1"/>
    <col min="10511" max="10511" width="6.125" style="5" customWidth="1"/>
    <col min="10512" max="10751" width="11" style="5"/>
    <col min="10752" max="10752" width="2.75" style="5" customWidth="1"/>
    <col min="10753" max="10753" width="3" style="5" customWidth="1"/>
    <col min="10754" max="10754" width="31.125" style="5" customWidth="1"/>
    <col min="10755" max="10755" width="2.25" style="5" customWidth="1"/>
    <col min="10756" max="10756" width="33.875" style="5" customWidth="1"/>
    <col min="10757" max="10757" width="9.5" style="5" customWidth="1"/>
    <col min="10758" max="10758" width="20.5" style="5" customWidth="1"/>
    <col min="10759" max="10759" width="6.625" style="5" customWidth="1"/>
    <col min="10760" max="10760" width="59.625" style="5" customWidth="1"/>
    <col min="10761" max="10761" width="5.125" style="5" customWidth="1"/>
    <col min="10762" max="10762" width="24.625" style="5" customWidth="1"/>
    <col min="10763" max="10763" width="3.75" style="5" customWidth="1"/>
    <col min="10764" max="10764" width="68.875" style="5" customWidth="1"/>
    <col min="10765" max="10765" width="5.125" style="5" customWidth="1"/>
    <col min="10766" max="10766" width="21.75" style="5" customWidth="1"/>
    <col min="10767" max="10767" width="6.125" style="5" customWidth="1"/>
    <col min="10768" max="11007" width="11" style="5"/>
    <col min="11008" max="11008" width="2.75" style="5" customWidth="1"/>
    <col min="11009" max="11009" width="3" style="5" customWidth="1"/>
    <col min="11010" max="11010" width="31.125" style="5" customWidth="1"/>
    <col min="11011" max="11011" width="2.25" style="5" customWidth="1"/>
    <col min="11012" max="11012" width="33.875" style="5" customWidth="1"/>
    <col min="11013" max="11013" width="9.5" style="5" customWidth="1"/>
    <col min="11014" max="11014" width="20.5" style="5" customWidth="1"/>
    <col min="11015" max="11015" width="6.625" style="5" customWidth="1"/>
    <col min="11016" max="11016" width="59.625" style="5" customWidth="1"/>
    <col min="11017" max="11017" width="5.125" style="5" customWidth="1"/>
    <col min="11018" max="11018" width="24.625" style="5" customWidth="1"/>
    <col min="11019" max="11019" width="3.75" style="5" customWidth="1"/>
    <col min="11020" max="11020" width="68.875" style="5" customWidth="1"/>
    <col min="11021" max="11021" width="5.125" style="5" customWidth="1"/>
    <col min="11022" max="11022" width="21.75" style="5" customWidth="1"/>
    <col min="11023" max="11023" width="6.125" style="5" customWidth="1"/>
    <col min="11024" max="11263" width="11" style="5"/>
    <col min="11264" max="11264" width="2.75" style="5" customWidth="1"/>
    <col min="11265" max="11265" width="3" style="5" customWidth="1"/>
    <col min="11266" max="11266" width="31.125" style="5" customWidth="1"/>
    <col min="11267" max="11267" width="2.25" style="5" customWidth="1"/>
    <col min="11268" max="11268" width="33.875" style="5" customWidth="1"/>
    <col min="11269" max="11269" width="9.5" style="5" customWidth="1"/>
    <col min="11270" max="11270" width="20.5" style="5" customWidth="1"/>
    <col min="11271" max="11271" width="6.625" style="5" customWidth="1"/>
    <col min="11272" max="11272" width="59.625" style="5" customWidth="1"/>
    <col min="11273" max="11273" width="5.125" style="5" customWidth="1"/>
    <col min="11274" max="11274" width="24.625" style="5" customWidth="1"/>
    <col min="11275" max="11275" width="3.75" style="5" customWidth="1"/>
    <col min="11276" max="11276" width="68.875" style="5" customWidth="1"/>
    <col min="11277" max="11277" width="5.125" style="5" customWidth="1"/>
    <col min="11278" max="11278" width="21.75" style="5" customWidth="1"/>
    <col min="11279" max="11279" width="6.125" style="5" customWidth="1"/>
    <col min="11280" max="11519" width="11" style="5"/>
    <col min="11520" max="11520" width="2.75" style="5" customWidth="1"/>
    <col min="11521" max="11521" width="3" style="5" customWidth="1"/>
    <col min="11522" max="11522" width="31.125" style="5" customWidth="1"/>
    <col min="11523" max="11523" width="2.25" style="5" customWidth="1"/>
    <col min="11524" max="11524" width="33.875" style="5" customWidth="1"/>
    <col min="11525" max="11525" width="9.5" style="5" customWidth="1"/>
    <col min="11526" max="11526" width="20.5" style="5" customWidth="1"/>
    <col min="11527" max="11527" width="6.625" style="5" customWidth="1"/>
    <col min="11528" max="11528" width="59.625" style="5" customWidth="1"/>
    <col min="11529" max="11529" width="5.125" style="5" customWidth="1"/>
    <col min="11530" max="11530" width="24.625" style="5" customWidth="1"/>
    <col min="11531" max="11531" width="3.75" style="5" customWidth="1"/>
    <col min="11532" max="11532" width="68.875" style="5" customWidth="1"/>
    <col min="11533" max="11533" width="5.125" style="5" customWidth="1"/>
    <col min="11534" max="11534" width="21.75" style="5" customWidth="1"/>
    <col min="11535" max="11535" width="6.125" style="5" customWidth="1"/>
    <col min="11536" max="11775" width="11" style="5"/>
    <col min="11776" max="11776" width="2.75" style="5" customWidth="1"/>
    <col min="11777" max="11777" width="3" style="5" customWidth="1"/>
    <col min="11778" max="11778" width="31.125" style="5" customWidth="1"/>
    <col min="11779" max="11779" width="2.25" style="5" customWidth="1"/>
    <col min="11780" max="11780" width="33.875" style="5" customWidth="1"/>
    <col min="11781" max="11781" width="9.5" style="5" customWidth="1"/>
    <col min="11782" max="11782" width="20.5" style="5" customWidth="1"/>
    <col min="11783" max="11783" width="6.625" style="5" customWidth="1"/>
    <col min="11784" max="11784" width="59.625" style="5" customWidth="1"/>
    <col min="11785" max="11785" width="5.125" style="5" customWidth="1"/>
    <col min="11786" max="11786" width="24.625" style="5" customWidth="1"/>
    <col min="11787" max="11787" width="3.75" style="5" customWidth="1"/>
    <col min="11788" max="11788" width="68.875" style="5" customWidth="1"/>
    <col min="11789" max="11789" width="5.125" style="5" customWidth="1"/>
    <col min="11790" max="11790" width="21.75" style="5" customWidth="1"/>
    <col min="11791" max="11791" width="6.125" style="5" customWidth="1"/>
    <col min="11792" max="12031" width="11" style="5"/>
    <col min="12032" max="12032" width="2.75" style="5" customWidth="1"/>
    <col min="12033" max="12033" width="3" style="5" customWidth="1"/>
    <col min="12034" max="12034" width="31.125" style="5" customWidth="1"/>
    <col min="12035" max="12035" width="2.25" style="5" customWidth="1"/>
    <col min="12036" max="12036" width="33.875" style="5" customWidth="1"/>
    <col min="12037" max="12037" width="9.5" style="5" customWidth="1"/>
    <col min="12038" max="12038" width="20.5" style="5" customWidth="1"/>
    <col min="12039" max="12039" width="6.625" style="5" customWidth="1"/>
    <col min="12040" max="12040" width="59.625" style="5" customWidth="1"/>
    <col min="12041" max="12041" width="5.125" style="5" customWidth="1"/>
    <col min="12042" max="12042" width="24.625" style="5" customWidth="1"/>
    <col min="12043" max="12043" width="3.75" style="5" customWidth="1"/>
    <col min="12044" max="12044" width="68.875" style="5" customWidth="1"/>
    <col min="12045" max="12045" width="5.125" style="5" customWidth="1"/>
    <col min="12046" max="12046" width="21.75" style="5" customWidth="1"/>
    <col min="12047" max="12047" width="6.125" style="5" customWidth="1"/>
    <col min="12048" max="12287" width="11" style="5"/>
    <col min="12288" max="12288" width="2.75" style="5" customWidth="1"/>
    <col min="12289" max="12289" width="3" style="5" customWidth="1"/>
    <col min="12290" max="12290" width="31.125" style="5" customWidth="1"/>
    <col min="12291" max="12291" width="2.25" style="5" customWidth="1"/>
    <col min="12292" max="12292" width="33.875" style="5" customWidth="1"/>
    <col min="12293" max="12293" width="9.5" style="5" customWidth="1"/>
    <col min="12294" max="12294" width="20.5" style="5" customWidth="1"/>
    <col min="12295" max="12295" width="6.625" style="5" customWidth="1"/>
    <col min="12296" max="12296" width="59.625" style="5" customWidth="1"/>
    <col min="12297" max="12297" width="5.125" style="5" customWidth="1"/>
    <col min="12298" max="12298" width="24.625" style="5" customWidth="1"/>
    <col min="12299" max="12299" width="3.75" style="5" customWidth="1"/>
    <col min="12300" max="12300" width="68.875" style="5" customWidth="1"/>
    <col min="12301" max="12301" width="5.125" style="5" customWidth="1"/>
    <col min="12302" max="12302" width="21.75" style="5" customWidth="1"/>
    <col min="12303" max="12303" width="6.125" style="5" customWidth="1"/>
    <col min="12304" max="12543" width="11" style="5"/>
    <col min="12544" max="12544" width="2.75" style="5" customWidth="1"/>
    <col min="12545" max="12545" width="3" style="5" customWidth="1"/>
    <col min="12546" max="12546" width="31.125" style="5" customWidth="1"/>
    <col min="12547" max="12547" width="2.25" style="5" customWidth="1"/>
    <col min="12548" max="12548" width="33.875" style="5" customWidth="1"/>
    <col min="12549" max="12549" width="9.5" style="5" customWidth="1"/>
    <col min="12550" max="12550" width="20.5" style="5" customWidth="1"/>
    <col min="12551" max="12551" width="6.625" style="5" customWidth="1"/>
    <col min="12552" max="12552" width="59.625" style="5" customWidth="1"/>
    <col min="12553" max="12553" width="5.125" style="5" customWidth="1"/>
    <col min="12554" max="12554" width="24.625" style="5" customWidth="1"/>
    <col min="12555" max="12555" width="3.75" style="5" customWidth="1"/>
    <col min="12556" max="12556" width="68.875" style="5" customWidth="1"/>
    <col min="12557" max="12557" width="5.125" style="5" customWidth="1"/>
    <col min="12558" max="12558" width="21.75" style="5" customWidth="1"/>
    <col min="12559" max="12559" width="6.125" style="5" customWidth="1"/>
    <col min="12560" max="12799" width="11" style="5"/>
    <col min="12800" max="12800" width="2.75" style="5" customWidth="1"/>
    <col min="12801" max="12801" width="3" style="5" customWidth="1"/>
    <col min="12802" max="12802" width="31.125" style="5" customWidth="1"/>
    <col min="12803" max="12803" width="2.25" style="5" customWidth="1"/>
    <col min="12804" max="12804" width="33.875" style="5" customWidth="1"/>
    <col min="12805" max="12805" width="9.5" style="5" customWidth="1"/>
    <col min="12806" max="12806" width="20.5" style="5" customWidth="1"/>
    <col min="12807" max="12807" width="6.625" style="5" customWidth="1"/>
    <col min="12808" max="12808" width="59.625" style="5" customWidth="1"/>
    <col min="12809" max="12809" width="5.125" style="5" customWidth="1"/>
    <col min="12810" max="12810" width="24.625" style="5" customWidth="1"/>
    <col min="12811" max="12811" width="3.75" style="5" customWidth="1"/>
    <col min="12812" max="12812" width="68.875" style="5" customWidth="1"/>
    <col min="12813" max="12813" width="5.125" style="5" customWidth="1"/>
    <col min="12814" max="12814" width="21.75" style="5" customWidth="1"/>
    <col min="12815" max="12815" width="6.125" style="5" customWidth="1"/>
    <col min="12816" max="13055" width="11" style="5"/>
    <col min="13056" max="13056" width="2.75" style="5" customWidth="1"/>
    <col min="13057" max="13057" width="3" style="5" customWidth="1"/>
    <col min="13058" max="13058" width="31.125" style="5" customWidth="1"/>
    <col min="13059" max="13059" width="2.25" style="5" customWidth="1"/>
    <col min="13060" max="13060" width="33.875" style="5" customWidth="1"/>
    <col min="13061" max="13061" width="9.5" style="5" customWidth="1"/>
    <col min="13062" max="13062" width="20.5" style="5" customWidth="1"/>
    <col min="13063" max="13063" width="6.625" style="5" customWidth="1"/>
    <col min="13064" max="13064" width="59.625" style="5" customWidth="1"/>
    <col min="13065" max="13065" width="5.125" style="5" customWidth="1"/>
    <col min="13066" max="13066" width="24.625" style="5" customWidth="1"/>
    <col min="13067" max="13067" width="3.75" style="5" customWidth="1"/>
    <col min="13068" max="13068" width="68.875" style="5" customWidth="1"/>
    <col min="13069" max="13069" width="5.125" style="5" customWidth="1"/>
    <col min="13070" max="13070" width="21.75" style="5" customWidth="1"/>
    <col min="13071" max="13071" width="6.125" style="5" customWidth="1"/>
    <col min="13072" max="13311" width="11" style="5"/>
    <col min="13312" max="13312" width="2.75" style="5" customWidth="1"/>
    <col min="13313" max="13313" width="3" style="5" customWidth="1"/>
    <col min="13314" max="13314" width="31.125" style="5" customWidth="1"/>
    <col min="13315" max="13315" width="2.25" style="5" customWidth="1"/>
    <col min="13316" max="13316" width="33.875" style="5" customWidth="1"/>
    <col min="13317" max="13317" width="9.5" style="5" customWidth="1"/>
    <col min="13318" max="13318" width="20.5" style="5" customWidth="1"/>
    <col min="13319" max="13319" width="6.625" style="5" customWidth="1"/>
    <col min="13320" max="13320" width="59.625" style="5" customWidth="1"/>
    <col min="13321" max="13321" width="5.125" style="5" customWidth="1"/>
    <col min="13322" max="13322" width="24.625" style="5" customWidth="1"/>
    <col min="13323" max="13323" width="3.75" style="5" customWidth="1"/>
    <col min="13324" max="13324" width="68.875" style="5" customWidth="1"/>
    <col min="13325" max="13325" width="5.125" style="5" customWidth="1"/>
    <col min="13326" max="13326" width="21.75" style="5" customWidth="1"/>
    <col min="13327" max="13327" width="6.125" style="5" customWidth="1"/>
    <col min="13328" max="13567" width="11" style="5"/>
    <col min="13568" max="13568" width="2.75" style="5" customWidth="1"/>
    <col min="13569" max="13569" width="3" style="5" customWidth="1"/>
    <col min="13570" max="13570" width="31.125" style="5" customWidth="1"/>
    <col min="13571" max="13571" width="2.25" style="5" customWidth="1"/>
    <col min="13572" max="13572" width="33.875" style="5" customWidth="1"/>
    <col min="13573" max="13573" width="9.5" style="5" customWidth="1"/>
    <col min="13574" max="13574" width="20.5" style="5" customWidth="1"/>
    <col min="13575" max="13575" width="6.625" style="5" customWidth="1"/>
    <col min="13576" max="13576" width="59.625" style="5" customWidth="1"/>
    <col min="13577" max="13577" width="5.125" style="5" customWidth="1"/>
    <col min="13578" max="13578" width="24.625" style="5" customWidth="1"/>
    <col min="13579" max="13579" width="3.75" style="5" customWidth="1"/>
    <col min="13580" max="13580" width="68.875" style="5" customWidth="1"/>
    <col min="13581" max="13581" width="5.125" style="5" customWidth="1"/>
    <col min="13582" max="13582" width="21.75" style="5" customWidth="1"/>
    <col min="13583" max="13583" width="6.125" style="5" customWidth="1"/>
    <col min="13584" max="13823" width="11" style="5"/>
    <col min="13824" max="13824" width="2.75" style="5" customWidth="1"/>
    <col min="13825" max="13825" width="3" style="5" customWidth="1"/>
    <col min="13826" max="13826" width="31.125" style="5" customWidth="1"/>
    <col min="13827" max="13827" width="2.25" style="5" customWidth="1"/>
    <col min="13828" max="13828" width="33.875" style="5" customWidth="1"/>
    <col min="13829" max="13829" width="9.5" style="5" customWidth="1"/>
    <col min="13830" max="13830" width="20.5" style="5" customWidth="1"/>
    <col min="13831" max="13831" width="6.625" style="5" customWidth="1"/>
    <col min="13832" max="13832" width="59.625" style="5" customWidth="1"/>
    <col min="13833" max="13833" width="5.125" style="5" customWidth="1"/>
    <col min="13834" max="13834" width="24.625" style="5" customWidth="1"/>
    <col min="13835" max="13835" width="3.75" style="5" customWidth="1"/>
    <col min="13836" max="13836" width="68.875" style="5" customWidth="1"/>
    <col min="13837" max="13837" width="5.125" style="5" customWidth="1"/>
    <col min="13838" max="13838" width="21.75" style="5" customWidth="1"/>
    <col min="13839" max="13839" width="6.125" style="5" customWidth="1"/>
    <col min="13840" max="14079" width="11" style="5"/>
    <col min="14080" max="14080" width="2.75" style="5" customWidth="1"/>
    <col min="14081" max="14081" width="3" style="5" customWidth="1"/>
    <col min="14082" max="14082" width="31.125" style="5" customWidth="1"/>
    <col min="14083" max="14083" width="2.25" style="5" customWidth="1"/>
    <col min="14084" max="14084" width="33.875" style="5" customWidth="1"/>
    <col min="14085" max="14085" width="9.5" style="5" customWidth="1"/>
    <col min="14086" max="14086" width="20.5" style="5" customWidth="1"/>
    <col min="14087" max="14087" width="6.625" style="5" customWidth="1"/>
    <col min="14088" max="14088" width="59.625" style="5" customWidth="1"/>
    <col min="14089" max="14089" width="5.125" style="5" customWidth="1"/>
    <col min="14090" max="14090" width="24.625" style="5" customWidth="1"/>
    <col min="14091" max="14091" width="3.75" style="5" customWidth="1"/>
    <col min="14092" max="14092" width="68.875" style="5" customWidth="1"/>
    <col min="14093" max="14093" width="5.125" style="5" customWidth="1"/>
    <col min="14094" max="14094" width="21.75" style="5" customWidth="1"/>
    <col min="14095" max="14095" width="6.125" style="5" customWidth="1"/>
    <col min="14096" max="14335" width="11" style="5"/>
    <col min="14336" max="14336" width="2.75" style="5" customWidth="1"/>
    <col min="14337" max="14337" width="3" style="5" customWidth="1"/>
    <col min="14338" max="14338" width="31.125" style="5" customWidth="1"/>
    <col min="14339" max="14339" width="2.25" style="5" customWidth="1"/>
    <col min="14340" max="14340" width="33.875" style="5" customWidth="1"/>
    <col min="14341" max="14341" width="9.5" style="5" customWidth="1"/>
    <col min="14342" max="14342" width="20.5" style="5" customWidth="1"/>
    <col min="14343" max="14343" width="6.625" style="5" customWidth="1"/>
    <col min="14344" max="14344" width="59.625" style="5" customWidth="1"/>
    <col min="14345" max="14345" width="5.125" style="5" customWidth="1"/>
    <col min="14346" max="14346" width="24.625" style="5" customWidth="1"/>
    <col min="14347" max="14347" width="3.75" style="5" customWidth="1"/>
    <col min="14348" max="14348" width="68.875" style="5" customWidth="1"/>
    <col min="14349" max="14349" width="5.125" style="5" customWidth="1"/>
    <col min="14350" max="14350" width="21.75" style="5" customWidth="1"/>
    <col min="14351" max="14351" width="6.125" style="5" customWidth="1"/>
    <col min="14352" max="14591" width="11" style="5"/>
    <col min="14592" max="14592" width="2.75" style="5" customWidth="1"/>
    <col min="14593" max="14593" width="3" style="5" customWidth="1"/>
    <col min="14594" max="14594" width="31.125" style="5" customWidth="1"/>
    <col min="14595" max="14595" width="2.25" style="5" customWidth="1"/>
    <col min="14596" max="14596" width="33.875" style="5" customWidth="1"/>
    <col min="14597" max="14597" width="9.5" style="5" customWidth="1"/>
    <col min="14598" max="14598" width="20.5" style="5" customWidth="1"/>
    <col min="14599" max="14599" width="6.625" style="5" customWidth="1"/>
    <col min="14600" max="14600" width="59.625" style="5" customWidth="1"/>
    <col min="14601" max="14601" width="5.125" style="5" customWidth="1"/>
    <col min="14602" max="14602" width="24.625" style="5" customWidth="1"/>
    <col min="14603" max="14603" width="3.75" style="5" customWidth="1"/>
    <col min="14604" max="14604" width="68.875" style="5" customWidth="1"/>
    <col min="14605" max="14605" width="5.125" style="5" customWidth="1"/>
    <col min="14606" max="14606" width="21.75" style="5" customWidth="1"/>
    <col min="14607" max="14607" width="6.125" style="5" customWidth="1"/>
    <col min="14608" max="14847" width="11" style="5"/>
    <col min="14848" max="14848" width="2.75" style="5" customWidth="1"/>
    <col min="14849" max="14849" width="3" style="5" customWidth="1"/>
    <col min="14850" max="14850" width="31.125" style="5" customWidth="1"/>
    <col min="14851" max="14851" width="2.25" style="5" customWidth="1"/>
    <col min="14852" max="14852" width="33.875" style="5" customWidth="1"/>
    <col min="14853" max="14853" width="9.5" style="5" customWidth="1"/>
    <col min="14854" max="14854" width="20.5" style="5" customWidth="1"/>
    <col min="14855" max="14855" width="6.625" style="5" customWidth="1"/>
    <col min="14856" max="14856" width="59.625" style="5" customWidth="1"/>
    <col min="14857" max="14857" width="5.125" style="5" customWidth="1"/>
    <col min="14858" max="14858" width="24.625" style="5" customWidth="1"/>
    <col min="14859" max="14859" width="3.75" style="5" customWidth="1"/>
    <col min="14860" max="14860" width="68.875" style="5" customWidth="1"/>
    <col min="14861" max="14861" width="5.125" style="5" customWidth="1"/>
    <col min="14862" max="14862" width="21.75" style="5" customWidth="1"/>
    <col min="14863" max="14863" width="6.125" style="5" customWidth="1"/>
    <col min="14864" max="15103" width="11" style="5"/>
    <col min="15104" max="15104" width="2.75" style="5" customWidth="1"/>
    <col min="15105" max="15105" width="3" style="5" customWidth="1"/>
    <col min="15106" max="15106" width="31.125" style="5" customWidth="1"/>
    <col min="15107" max="15107" width="2.25" style="5" customWidth="1"/>
    <col min="15108" max="15108" width="33.875" style="5" customWidth="1"/>
    <col min="15109" max="15109" width="9.5" style="5" customWidth="1"/>
    <col min="15110" max="15110" width="20.5" style="5" customWidth="1"/>
    <col min="15111" max="15111" width="6.625" style="5" customWidth="1"/>
    <col min="15112" max="15112" width="59.625" style="5" customWidth="1"/>
    <col min="15113" max="15113" width="5.125" style="5" customWidth="1"/>
    <col min="15114" max="15114" width="24.625" style="5" customWidth="1"/>
    <col min="15115" max="15115" width="3.75" style="5" customWidth="1"/>
    <col min="15116" max="15116" width="68.875" style="5" customWidth="1"/>
    <col min="15117" max="15117" width="5.125" style="5" customWidth="1"/>
    <col min="15118" max="15118" width="21.75" style="5" customWidth="1"/>
    <col min="15119" max="15119" width="6.125" style="5" customWidth="1"/>
    <col min="15120" max="15359" width="11" style="5"/>
    <col min="15360" max="15360" width="2.75" style="5" customWidth="1"/>
    <col min="15361" max="15361" width="3" style="5" customWidth="1"/>
    <col min="15362" max="15362" width="31.125" style="5" customWidth="1"/>
    <col min="15363" max="15363" width="2.25" style="5" customWidth="1"/>
    <col min="15364" max="15364" width="33.875" style="5" customWidth="1"/>
    <col min="15365" max="15365" width="9.5" style="5" customWidth="1"/>
    <col min="15366" max="15366" width="20.5" style="5" customWidth="1"/>
    <col min="15367" max="15367" width="6.625" style="5" customWidth="1"/>
    <col min="15368" max="15368" width="59.625" style="5" customWidth="1"/>
    <col min="15369" max="15369" width="5.125" style="5" customWidth="1"/>
    <col min="15370" max="15370" width="24.625" style="5" customWidth="1"/>
    <col min="15371" max="15371" width="3.75" style="5" customWidth="1"/>
    <col min="15372" max="15372" width="68.875" style="5" customWidth="1"/>
    <col min="15373" max="15373" width="5.125" style="5" customWidth="1"/>
    <col min="15374" max="15374" width="21.75" style="5" customWidth="1"/>
    <col min="15375" max="15375" width="6.125" style="5" customWidth="1"/>
    <col min="15376" max="15615" width="11" style="5"/>
    <col min="15616" max="15616" width="2.75" style="5" customWidth="1"/>
    <col min="15617" max="15617" width="3" style="5" customWidth="1"/>
    <col min="15618" max="15618" width="31.125" style="5" customWidth="1"/>
    <col min="15619" max="15619" width="2.25" style="5" customWidth="1"/>
    <col min="15620" max="15620" width="33.875" style="5" customWidth="1"/>
    <col min="15621" max="15621" width="9.5" style="5" customWidth="1"/>
    <col min="15622" max="15622" width="20.5" style="5" customWidth="1"/>
    <col min="15623" max="15623" width="6.625" style="5" customWidth="1"/>
    <col min="15624" max="15624" width="59.625" style="5" customWidth="1"/>
    <col min="15625" max="15625" width="5.125" style="5" customWidth="1"/>
    <col min="15626" max="15626" width="24.625" style="5" customWidth="1"/>
    <col min="15627" max="15627" width="3.75" style="5" customWidth="1"/>
    <col min="15628" max="15628" width="68.875" style="5" customWidth="1"/>
    <col min="15629" max="15629" width="5.125" style="5" customWidth="1"/>
    <col min="15630" max="15630" width="21.75" style="5" customWidth="1"/>
    <col min="15631" max="15631" width="6.125" style="5" customWidth="1"/>
    <col min="15632" max="15871" width="11" style="5"/>
    <col min="15872" max="15872" width="2.75" style="5" customWidth="1"/>
    <col min="15873" max="15873" width="3" style="5" customWidth="1"/>
    <col min="15874" max="15874" width="31.125" style="5" customWidth="1"/>
    <col min="15875" max="15875" width="2.25" style="5" customWidth="1"/>
    <col min="15876" max="15876" width="33.875" style="5" customWidth="1"/>
    <col min="15877" max="15877" width="9.5" style="5" customWidth="1"/>
    <col min="15878" max="15878" width="20.5" style="5" customWidth="1"/>
    <col min="15879" max="15879" width="6.625" style="5" customWidth="1"/>
    <col min="15880" max="15880" width="59.625" style="5" customWidth="1"/>
    <col min="15881" max="15881" width="5.125" style="5" customWidth="1"/>
    <col min="15882" max="15882" width="24.625" style="5" customWidth="1"/>
    <col min="15883" max="15883" width="3.75" style="5" customWidth="1"/>
    <col min="15884" max="15884" width="68.875" style="5" customWidth="1"/>
    <col min="15885" max="15885" width="5.125" style="5" customWidth="1"/>
    <col min="15886" max="15886" width="21.75" style="5" customWidth="1"/>
    <col min="15887" max="15887" width="6.125" style="5" customWidth="1"/>
    <col min="15888" max="16127" width="11" style="5"/>
    <col min="16128" max="16128" width="2.75" style="5" customWidth="1"/>
    <col min="16129" max="16129" width="3" style="5" customWidth="1"/>
    <col min="16130" max="16130" width="31.125" style="5" customWidth="1"/>
    <col min="16131" max="16131" width="2.25" style="5" customWidth="1"/>
    <col min="16132" max="16132" width="33.875" style="5" customWidth="1"/>
    <col min="16133" max="16133" width="9.5" style="5" customWidth="1"/>
    <col min="16134" max="16134" width="20.5" style="5" customWidth="1"/>
    <col min="16135" max="16135" width="6.625" style="5" customWidth="1"/>
    <col min="16136" max="16136" width="59.625" style="5" customWidth="1"/>
    <col min="16137" max="16137" width="5.125" style="5" customWidth="1"/>
    <col min="16138" max="16138" width="24.625" style="5" customWidth="1"/>
    <col min="16139" max="16139" width="3.75" style="5" customWidth="1"/>
    <col min="16140" max="16140" width="68.875" style="5" customWidth="1"/>
    <col min="16141" max="16141" width="5.125" style="5" customWidth="1"/>
    <col min="16142" max="16142" width="21.75" style="5" customWidth="1"/>
    <col min="16143" max="16143" width="6.125" style="5" customWidth="1"/>
    <col min="16144" max="16384" width="11" style="5"/>
  </cols>
  <sheetData>
    <row r="1" spans="2:15" ht="13.5" thickBot="1" x14ac:dyDescent="0.25"/>
    <row r="2" spans="2:15" ht="18" customHeight="1" thickTop="1" x14ac:dyDescent="0.2">
      <c r="B2" s="6"/>
      <c r="C2" s="7"/>
      <c r="D2" s="7"/>
      <c r="E2" s="7"/>
      <c r="F2" s="7"/>
      <c r="G2" s="7"/>
      <c r="H2" s="7"/>
      <c r="I2" s="7"/>
      <c r="J2" s="7"/>
      <c r="K2" s="7"/>
      <c r="L2" s="7"/>
      <c r="M2" s="61"/>
      <c r="N2" s="7"/>
      <c r="O2" s="7"/>
    </row>
    <row r="3" spans="2:15" ht="26.25" customHeight="1" x14ac:dyDescent="0.2">
      <c r="B3" s="8"/>
      <c r="C3" s="84" t="s">
        <v>138</v>
      </c>
      <c r="D3" s="85"/>
      <c r="E3" s="85"/>
      <c r="F3" s="85"/>
      <c r="G3" s="86"/>
      <c r="H3" s="99" t="s">
        <v>135</v>
      </c>
      <c r="I3" s="100"/>
      <c r="J3" s="100"/>
      <c r="K3" s="100"/>
      <c r="L3" s="100"/>
      <c r="M3" s="100"/>
      <c r="N3" s="100"/>
      <c r="O3" s="101"/>
    </row>
    <row r="4" spans="2:15" ht="28.5" customHeight="1" x14ac:dyDescent="0.2">
      <c r="B4" s="8"/>
      <c r="C4" s="87"/>
      <c r="D4" s="88"/>
      <c r="E4" s="88"/>
      <c r="F4" s="88"/>
      <c r="G4" s="89"/>
      <c r="H4" s="102"/>
      <c r="I4" s="103"/>
      <c r="J4" s="103"/>
      <c r="K4" s="103"/>
      <c r="L4" s="103"/>
      <c r="M4" s="103"/>
      <c r="N4" s="103"/>
      <c r="O4" s="104"/>
    </row>
    <row r="5" spans="2:15" ht="65.25" customHeight="1" x14ac:dyDescent="0.2">
      <c r="B5" s="8"/>
      <c r="C5" s="90" t="s">
        <v>155</v>
      </c>
      <c r="D5" s="91"/>
      <c r="E5" s="91"/>
      <c r="F5" s="91"/>
      <c r="G5" s="92"/>
      <c r="H5" s="93" t="s">
        <v>150</v>
      </c>
      <c r="I5" s="94"/>
      <c r="J5" s="94"/>
      <c r="K5" s="98"/>
      <c r="L5" s="95" t="s">
        <v>152</v>
      </c>
      <c r="M5" s="96"/>
      <c r="N5" s="96"/>
      <c r="O5" s="97"/>
    </row>
    <row r="6" spans="2:15" ht="18" customHeight="1" thickBot="1" x14ac:dyDescent="0.35">
      <c r="B6" s="8"/>
      <c r="E6" s="9"/>
      <c r="F6" s="1"/>
      <c r="G6" s="1"/>
      <c r="H6" s="1"/>
      <c r="I6" s="1"/>
      <c r="J6" s="1"/>
      <c r="K6" s="1"/>
      <c r="L6" s="1"/>
    </row>
    <row r="7" spans="2:15" ht="72" customHeight="1" thickBot="1" x14ac:dyDescent="0.25">
      <c r="B7" s="8"/>
      <c r="I7" s="70" t="s">
        <v>139</v>
      </c>
      <c r="J7" s="71"/>
      <c r="K7" s="72"/>
      <c r="M7" s="65">
        <v>0.9636904761904761</v>
      </c>
      <c r="N7" s="10"/>
      <c r="O7" s="10"/>
    </row>
    <row r="8" spans="2:15" ht="18" customHeight="1" x14ac:dyDescent="0.25">
      <c r="B8" s="8"/>
      <c r="M8" s="62"/>
      <c r="N8" s="11"/>
      <c r="O8" s="11"/>
    </row>
    <row r="9" spans="2:15" ht="18" customHeight="1" x14ac:dyDescent="0.2">
      <c r="B9" s="8"/>
    </row>
    <row r="10" spans="2:15" x14ac:dyDescent="0.2">
      <c r="B10" s="8"/>
    </row>
    <row r="11" spans="2:15" x14ac:dyDescent="0.2">
      <c r="B11" s="8"/>
    </row>
    <row r="12" spans="2:15" x14ac:dyDescent="0.2">
      <c r="B12" s="8"/>
    </row>
    <row r="13" spans="2:15" x14ac:dyDescent="0.2">
      <c r="B13" s="8"/>
    </row>
    <row r="14" spans="2:15" x14ac:dyDescent="0.2">
      <c r="B14" s="8"/>
    </row>
    <row r="15" spans="2:15" ht="52.5" customHeight="1" x14ac:dyDescent="0.2">
      <c r="B15" s="8"/>
      <c r="C15" s="73" t="s">
        <v>6</v>
      </c>
      <c r="D15" s="74"/>
      <c r="E15" s="74"/>
      <c r="F15" s="74"/>
      <c r="G15" s="74"/>
      <c r="H15" s="74"/>
      <c r="I15" s="74"/>
      <c r="J15" s="74"/>
      <c r="K15" s="74"/>
      <c r="L15" s="74"/>
      <c r="M15" s="74"/>
      <c r="N15" s="74"/>
      <c r="O15" s="74"/>
    </row>
    <row r="16" spans="2:15" ht="15.75" customHeight="1" x14ac:dyDescent="0.2">
      <c r="B16" s="8"/>
      <c r="C16" s="12"/>
      <c r="D16" s="12"/>
      <c r="E16" s="12"/>
      <c r="F16" s="12"/>
      <c r="G16" s="12"/>
      <c r="H16" s="12"/>
      <c r="I16" s="12"/>
      <c r="J16" s="12"/>
      <c r="K16" s="12"/>
      <c r="L16" s="12"/>
      <c r="M16" s="16"/>
      <c r="N16" s="12"/>
      <c r="O16" s="12"/>
    </row>
    <row r="17" spans="2:22" ht="93" customHeight="1" x14ac:dyDescent="0.2">
      <c r="B17" s="8"/>
      <c r="C17" s="75" t="s">
        <v>7</v>
      </c>
      <c r="D17" s="76"/>
      <c r="E17" s="26" t="s">
        <v>10</v>
      </c>
      <c r="F17" s="105" t="s">
        <v>142</v>
      </c>
      <c r="G17" s="106"/>
      <c r="H17" s="106"/>
      <c r="I17" s="106"/>
      <c r="J17" s="106"/>
      <c r="K17" s="106"/>
      <c r="L17" s="106"/>
      <c r="M17" s="106"/>
      <c r="N17" s="106"/>
      <c r="O17" s="107"/>
    </row>
    <row r="18" spans="2:22" ht="85.5" customHeight="1" x14ac:dyDescent="0.2">
      <c r="B18" s="8"/>
      <c r="C18" s="75" t="s">
        <v>8</v>
      </c>
      <c r="D18" s="76"/>
      <c r="E18" s="26" t="s">
        <v>10</v>
      </c>
      <c r="F18" s="105" t="s">
        <v>141</v>
      </c>
      <c r="G18" s="106"/>
      <c r="H18" s="106"/>
      <c r="I18" s="106"/>
      <c r="J18" s="106"/>
      <c r="K18" s="106"/>
      <c r="L18" s="106"/>
      <c r="M18" s="106"/>
      <c r="N18" s="106"/>
      <c r="O18" s="107"/>
    </row>
    <row r="19" spans="2:22" ht="133.5" customHeight="1" x14ac:dyDescent="0.2">
      <c r="B19" s="8"/>
      <c r="C19" s="77" t="s">
        <v>9</v>
      </c>
      <c r="D19" s="78"/>
      <c r="E19" s="26" t="s">
        <v>10</v>
      </c>
      <c r="F19" s="105" t="s">
        <v>143</v>
      </c>
      <c r="G19" s="106"/>
      <c r="H19" s="106"/>
      <c r="I19" s="106"/>
      <c r="J19" s="106"/>
      <c r="K19" s="106"/>
      <c r="L19" s="106"/>
      <c r="M19" s="106"/>
      <c r="N19" s="106"/>
      <c r="O19" s="107"/>
    </row>
    <row r="20" spans="2:22" ht="12" customHeight="1" thickBot="1" x14ac:dyDescent="0.25">
      <c r="B20" s="8"/>
      <c r="G20" s="13"/>
    </row>
    <row r="21" spans="2:22" ht="102.75" customHeight="1" thickBot="1" x14ac:dyDescent="0.4">
      <c r="B21" s="8"/>
      <c r="C21" s="28" t="s">
        <v>5</v>
      </c>
      <c r="D21" s="27"/>
      <c r="E21" s="28" t="s">
        <v>11</v>
      </c>
      <c r="F21" s="27"/>
      <c r="G21" s="28" t="s">
        <v>12</v>
      </c>
      <c r="H21" s="27"/>
      <c r="I21" s="58" t="s">
        <v>137</v>
      </c>
      <c r="J21" s="29"/>
      <c r="K21" s="30" t="s">
        <v>13</v>
      </c>
      <c r="M21" s="30" t="s">
        <v>136</v>
      </c>
      <c r="N21" s="29"/>
      <c r="O21" s="30" t="s">
        <v>14</v>
      </c>
      <c r="P21" s="14"/>
      <c r="T21" s="66"/>
    </row>
    <row r="22" spans="2:22" ht="6.75" customHeight="1" x14ac:dyDescent="0.35">
      <c r="B22" s="8"/>
      <c r="C22" s="39"/>
      <c r="D22" s="31"/>
      <c r="E22" s="32"/>
      <c r="F22" s="31"/>
      <c r="G22" s="32"/>
      <c r="H22" s="31"/>
      <c r="I22" s="32"/>
      <c r="J22" s="31"/>
      <c r="K22" s="32"/>
      <c r="L22" s="31"/>
      <c r="M22" s="63"/>
      <c r="N22" s="31"/>
      <c r="O22" s="32"/>
    </row>
    <row r="23" spans="2:22" ht="209.25" customHeight="1" x14ac:dyDescent="0.2">
      <c r="B23" s="8"/>
      <c r="C23" s="40" t="s">
        <v>15</v>
      </c>
      <c r="D23" s="33"/>
      <c r="E23" s="45" t="s">
        <v>10</v>
      </c>
      <c r="F23" s="34"/>
      <c r="G23" s="48">
        <v>0.9375</v>
      </c>
      <c r="H23" s="34"/>
      <c r="I23" s="79" t="s">
        <v>144</v>
      </c>
      <c r="J23" s="35"/>
      <c r="K23" s="50">
        <v>0.94</v>
      </c>
      <c r="L23" s="52"/>
      <c r="M23" s="57" t="s">
        <v>149</v>
      </c>
      <c r="N23" s="36"/>
      <c r="O23" s="54">
        <v>-2.4999999999999467E-3</v>
      </c>
      <c r="P23" s="15"/>
      <c r="Q23" s="15"/>
      <c r="R23" s="15"/>
      <c r="S23" s="15"/>
      <c r="T23" s="15"/>
      <c r="U23" s="15"/>
    </row>
    <row r="24" spans="2:22" ht="4.5" customHeight="1" x14ac:dyDescent="0.35">
      <c r="B24" s="8"/>
      <c r="C24" s="39"/>
      <c r="D24" s="31"/>
      <c r="E24" s="46"/>
      <c r="F24" s="31"/>
      <c r="G24" s="37"/>
      <c r="H24" s="31"/>
      <c r="I24" s="80"/>
      <c r="J24" s="31"/>
      <c r="K24" s="32"/>
      <c r="L24" s="31"/>
      <c r="M24" s="37"/>
      <c r="N24" s="38"/>
      <c r="O24" s="55"/>
    </row>
    <row r="25" spans="2:22" ht="354" customHeight="1" x14ac:dyDescent="0.35">
      <c r="B25" s="8"/>
      <c r="C25" s="41" t="s">
        <v>16</v>
      </c>
      <c r="D25" s="33"/>
      <c r="E25" s="45" t="s">
        <v>10</v>
      </c>
      <c r="F25" s="31"/>
      <c r="G25" s="48">
        <v>1</v>
      </c>
      <c r="H25" s="31"/>
      <c r="I25" s="81" t="s">
        <v>145</v>
      </c>
      <c r="J25" s="31"/>
      <c r="K25" s="50">
        <v>1</v>
      </c>
      <c r="L25" s="53"/>
      <c r="M25" s="59" t="s">
        <v>148</v>
      </c>
      <c r="N25" s="36"/>
      <c r="O25" s="54">
        <v>0</v>
      </c>
    </row>
    <row r="26" spans="2:22" ht="6.75" customHeight="1" x14ac:dyDescent="0.35">
      <c r="B26" s="8"/>
      <c r="C26" s="39"/>
      <c r="D26" s="31"/>
      <c r="E26" s="46"/>
      <c r="F26" s="31"/>
      <c r="G26" s="37"/>
      <c r="H26" s="31"/>
      <c r="I26" s="80"/>
      <c r="J26" s="31"/>
      <c r="K26" s="32"/>
      <c r="L26" s="31"/>
      <c r="M26" s="37"/>
      <c r="N26" s="38"/>
      <c r="O26" s="55"/>
    </row>
    <row r="27" spans="2:22" ht="371.25" customHeight="1" x14ac:dyDescent="0.35">
      <c r="B27" s="8"/>
      <c r="C27" s="42" t="s">
        <v>17</v>
      </c>
      <c r="D27" s="33"/>
      <c r="E27" s="45" t="s">
        <v>10</v>
      </c>
      <c r="F27" s="31"/>
      <c r="G27" s="48">
        <v>0.91666666666666663</v>
      </c>
      <c r="H27" s="31"/>
      <c r="I27" s="82" t="s">
        <v>151</v>
      </c>
      <c r="J27" s="31"/>
      <c r="K27" s="50">
        <v>1</v>
      </c>
      <c r="L27" s="53"/>
      <c r="M27" s="69" t="s">
        <v>148</v>
      </c>
      <c r="N27" s="36"/>
      <c r="O27" s="54">
        <v>-8.333333333333337E-2</v>
      </c>
    </row>
    <row r="28" spans="2:22" ht="6.75" customHeight="1" x14ac:dyDescent="0.35">
      <c r="B28" s="8"/>
      <c r="C28" s="39"/>
      <c r="D28" s="31"/>
      <c r="E28" s="46"/>
      <c r="F28" s="31"/>
      <c r="G28" s="37"/>
      <c r="H28" s="31"/>
      <c r="I28" s="80"/>
      <c r="J28" s="31"/>
      <c r="K28" s="32"/>
      <c r="L28" s="31"/>
      <c r="M28" s="37"/>
      <c r="N28" s="38"/>
      <c r="O28" s="55"/>
    </row>
    <row r="29" spans="2:22" ht="408.95" customHeight="1" x14ac:dyDescent="0.4">
      <c r="B29" s="8"/>
      <c r="C29" s="43" t="s">
        <v>18</v>
      </c>
      <c r="D29" s="33"/>
      <c r="E29" s="45" t="s">
        <v>10</v>
      </c>
      <c r="F29" s="31"/>
      <c r="G29" s="48">
        <v>0.9821428571428571</v>
      </c>
      <c r="H29" s="31"/>
      <c r="I29" s="82" t="s">
        <v>153</v>
      </c>
      <c r="J29" s="31"/>
      <c r="K29" s="50">
        <v>0.98</v>
      </c>
      <c r="L29" s="53"/>
      <c r="M29" s="59" t="s">
        <v>147</v>
      </c>
      <c r="N29" s="36"/>
      <c r="O29" s="54">
        <v>2.142857142857113E-3</v>
      </c>
      <c r="V29" s="67"/>
    </row>
    <row r="30" spans="2:22" ht="6.75" customHeight="1" x14ac:dyDescent="0.35">
      <c r="B30" s="8"/>
      <c r="C30" s="39"/>
      <c r="D30" s="31"/>
      <c r="E30" s="46"/>
      <c r="F30" s="31"/>
      <c r="G30" s="37"/>
      <c r="H30" s="31"/>
      <c r="I30" s="80"/>
      <c r="J30" s="31"/>
      <c r="K30" s="32"/>
      <c r="L30" s="31"/>
      <c r="M30" s="37"/>
      <c r="N30" s="38"/>
      <c r="O30" s="55"/>
    </row>
    <row r="31" spans="2:22" ht="409.5" customHeight="1" thickBot="1" x14ac:dyDescent="0.4">
      <c r="B31" s="8"/>
      <c r="C31" s="44" t="s">
        <v>140</v>
      </c>
      <c r="D31" s="33"/>
      <c r="E31" s="47" t="s">
        <v>10</v>
      </c>
      <c r="F31" s="31"/>
      <c r="G31" s="49">
        <v>0.9821428571428571</v>
      </c>
      <c r="H31" s="31"/>
      <c r="I31" s="83" t="s">
        <v>154</v>
      </c>
      <c r="J31" s="31"/>
      <c r="K31" s="51">
        <v>0.98</v>
      </c>
      <c r="L31" s="53"/>
      <c r="M31" s="68" t="s">
        <v>146</v>
      </c>
      <c r="N31" s="36"/>
      <c r="O31" s="56">
        <v>2.142857142857113E-3</v>
      </c>
    </row>
    <row r="32" spans="2:22" ht="13.5" thickBot="1" x14ac:dyDescent="0.25">
      <c r="B32" s="17"/>
      <c r="C32" s="18"/>
      <c r="D32" s="18"/>
      <c r="E32" s="18"/>
      <c r="F32" s="18"/>
      <c r="G32" s="18"/>
      <c r="H32" s="18"/>
      <c r="I32" s="18"/>
      <c r="J32" s="18"/>
      <c r="K32" s="18"/>
      <c r="L32" s="18"/>
      <c r="M32" s="64"/>
      <c r="N32" s="18"/>
      <c r="O32" s="18"/>
    </row>
    <row r="33" ht="13.5" thickTop="1" x14ac:dyDescent="0.2"/>
  </sheetData>
  <sheetProtection formatCells="0" formatColumns="0" formatRows="0"/>
  <mergeCells count="8">
    <mergeCell ref="H3:O4"/>
    <mergeCell ref="C3:G4"/>
    <mergeCell ref="C5:G5"/>
    <mergeCell ref="H5:K5"/>
    <mergeCell ref="L5:O5"/>
    <mergeCell ref="F17:O17"/>
    <mergeCell ref="F18:O18"/>
    <mergeCell ref="F19:O19"/>
  </mergeCells>
  <conditionalFormatting sqref="G23 G25 G27 G29 G31">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K23">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5">
    <cfRule type="cellIs" dxfId="14" priority="10" operator="between">
      <formula>0.76</formula>
      <formula>1</formula>
    </cfRule>
    <cfRule type="cellIs" dxfId="13" priority="11" operator="between">
      <formula>0.51</formula>
      <formula>0.75</formula>
    </cfRule>
    <cfRule type="cellIs" dxfId="12" priority="12" operator="between">
      <formula>0.26</formula>
      <formula>0.5</formula>
    </cfRule>
  </conditionalFormatting>
  <conditionalFormatting sqref="K27">
    <cfRule type="cellIs" dxfId="11" priority="7" operator="between">
      <formula>0.76</formula>
      <formula>1</formula>
    </cfRule>
    <cfRule type="cellIs" dxfId="10" priority="8" operator="between">
      <formula>0.51</formula>
      <formula>0.75</formula>
    </cfRule>
    <cfRule type="cellIs" dxfId="9" priority="9" operator="between">
      <formula>0.26</formula>
      <formula>0.5</formula>
    </cfRule>
  </conditionalFormatting>
  <conditionalFormatting sqref="K29">
    <cfRule type="cellIs" dxfId="8" priority="4" operator="between">
      <formula>0.76</formula>
      <formula>1</formula>
    </cfRule>
    <cfRule type="cellIs" dxfId="7" priority="5" operator="between">
      <formula>0.51</formula>
      <formula>0.75</formula>
    </cfRule>
    <cfRule type="cellIs" dxfId="6" priority="6" operator="between">
      <formula>0.26</formula>
      <formula>0.5</formula>
    </cfRule>
  </conditionalFormatting>
  <conditionalFormatting sqref="K31">
    <cfRule type="cellIs" dxfId="5" priority="1" operator="between">
      <formula>0.76</formula>
      <formula>1</formula>
    </cfRule>
    <cfRule type="cellIs" dxfId="4" priority="2" operator="between">
      <formula>0.51</formula>
      <formula>0.75</formula>
    </cfRule>
    <cfRule type="cellIs" dxfId="3" priority="3" operator="between">
      <formula>0.26</formula>
      <formula>0.5</formula>
    </cfRule>
  </conditionalFormatting>
  <conditionalFormatting sqref="M7">
    <cfRule type="cellIs" priority="16" operator="between">
      <formula>0.76</formula>
      <formula>1</formula>
    </cfRule>
    <cfRule type="cellIs" dxfId="2" priority="17" operator="between">
      <formula>0.51</formula>
      <formula>0.75</formula>
    </cfRule>
    <cfRule type="cellIs" dxfId="1" priority="18" operator="between">
      <formula>0.26</formula>
      <formula>0.5</formula>
    </cfRule>
    <cfRule type="cellIs" dxfId="0" priority="19" operator="between">
      <formula>0</formula>
      <formula>0.25</formula>
    </cfRule>
  </conditionalFormatting>
  <dataValidations count="4">
    <dataValidation type="list" allowBlank="1" showInputMessage="1" showErrorMessage="1" sqref="WVL983054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E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E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E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E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E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E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E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E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E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E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E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E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E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E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E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E17" xr:uid="{00000000-0002-0000-0200-000000000000}">
      <formula1>"Si,No,En proceso"</formula1>
    </dataValidation>
    <dataValidation type="list" allowBlank="1" showInputMessage="1" showErrorMessage="1" sqref="WVL983055:WVL983056 JI18:JJ18 TE18:TF18 ADA18:ADB18 AMW18:AMX18 AWS18:AWT18 BGO18:BGP18 BQK18:BQL18 CAG18:CAH18 CKC18:CKD18 CTY18:CTZ18 DDU18:DDV18 DNQ18:DNR18 DXM18:DXN18 EHI18:EHJ18 ERE18:ERF18 FBA18:FBB18 FKW18:FKX18 FUS18:FUT18 GEO18:GEP18 GOK18:GOL18 GYG18:GYH18 HIC18:HID18 HRY18:HRZ18 IBU18:IBV18 ILQ18:ILR18 IVM18:IVN18 JFI18:JFJ18 JPE18:JPF18 JZA18:JZB18 KIW18:KIX18 KSS18:KST18 LCO18:LCP18 LMK18:LML18 LWG18:LWH18 MGC18:MGD18 MPY18:MPZ18 MZU18:MZV18 NJQ18:NJR18 NTM18:NTN18 ODI18:ODJ18 ONE18:ONF18 OXA18:OXB18 PGW18:PGX18 PQS18:PQT18 QAO18:QAP18 QKK18:QKL18 QUG18:QUH18 REC18:RED18 RNY18:RNZ18 RXU18:RXV18 SHQ18:SHR18 SRM18:SRN18 TBI18:TBJ18 TLE18:TLF18 TVA18:TVB18 UEW18:UEX18 UOS18:UOT18 UYO18:UYP18 VIK18:VIL18 VSG18:VSH18 WCC18:WCD18 WLY18:WLZ18 WVU18:WVV18 N65551:O65551 JI65551:JJ65551 TE65551:TF65551 ADA65551:ADB65551 AMW65551:AMX65551 AWS65551:AWT65551 BGO65551:BGP65551 BQK65551:BQL65551 CAG65551:CAH65551 CKC65551:CKD65551 CTY65551:CTZ65551 DDU65551:DDV65551 DNQ65551:DNR65551 DXM65551:DXN65551 EHI65551:EHJ65551 ERE65551:ERF65551 FBA65551:FBB65551 FKW65551:FKX65551 FUS65551:FUT65551 GEO65551:GEP65551 GOK65551:GOL65551 GYG65551:GYH65551 HIC65551:HID65551 HRY65551:HRZ65551 IBU65551:IBV65551 ILQ65551:ILR65551 IVM65551:IVN65551 JFI65551:JFJ65551 JPE65551:JPF65551 JZA65551:JZB65551 KIW65551:KIX65551 KSS65551:KST65551 LCO65551:LCP65551 LMK65551:LML65551 LWG65551:LWH65551 MGC65551:MGD65551 MPY65551:MPZ65551 MZU65551:MZV65551 NJQ65551:NJR65551 NTM65551:NTN65551 ODI65551:ODJ65551 ONE65551:ONF65551 OXA65551:OXB65551 PGW65551:PGX65551 PQS65551:PQT65551 QAO65551:QAP65551 QKK65551:QKL65551 QUG65551:QUH65551 REC65551:RED65551 RNY65551:RNZ65551 RXU65551:RXV65551 SHQ65551:SHR65551 SRM65551:SRN65551 TBI65551:TBJ65551 TLE65551:TLF65551 TVA65551:TVB65551 UEW65551:UEX65551 UOS65551:UOT65551 UYO65551:UYP65551 VIK65551:VIL65551 VSG65551:VSH65551 WCC65551:WCD65551 WLY65551:WLZ65551 WVU65551:WVV65551 N131087:O131087 JI131087:JJ131087 TE131087:TF131087 ADA131087:ADB131087 AMW131087:AMX131087 AWS131087:AWT131087 BGO131087:BGP131087 BQK131087:BQL131087 CAG131087:CAH131087 CKC131087:CKD131087 CTY131087:CTZ131087 DDU131087:DDV131087 DNQ131087:DNR131087 DXM131087:DXN131087 EHI131087:EHJ131087 ERE131087:ERF131087 FBA131087:FBB131087 FKW131087:FKX131087 FUS131087:FUT131087 GEO131087:GEP131087 GOK131087:GOL131087 GYG131087:GYH131087 HIC131087:HID131087 HRY131087:HRZ131087 IBU131087:IBV131087 ILQ131087:ILR131087 IVM131087:IVN131087 JFI131087:JFJ131087 JPE131087:JPF131087 JZA131087:JZB131087 KIW131087:KIX131087 KSS131087:KST131087 LCO131087:LCP131087 LMK131087:LML131087 LWG131087:LWH131087 MGC131087:MGD131087 MPY131087:MPZ131087 MZU131087:MZV131087 NJQ131087:NJR131087 NTM131087:NTN131087 ODI131087:ODJ131087 ONE131087:ONF131087 OXA131087:OXB131087 PGW131087:PGX131087 PQS131087:PQT131087 QAO131087:QAP131087 QKK131087:QKL131087 QUG131087:QUH131087 REC131087:RED131087 RNY131087:RNZ131087 RXU131087:RXV131087 SHQ131087:SHR131087 SRM131087:SRN131087 TBI131087:TBJ131087 TLE131087:TLF131087 TVA131087:TVB131087 UEW131087:UEX131087 UOS131087:UOT131087 UYO131087:UYP131087 VIK131087:VIL131087 VSG131087:VSH131087 WCC131087:WCD131087 WLY131087:WLZ131087 WVU131087:WVV131087 N196623:O196623 JI196623:JJ196623 TE196623:TF196623 ADA196623:ADB196623 AMW196623:AMX196623 AWS196623:AWT196623 BGO196623:BGP196623 BQK196623:BQL196623 CAG196623:CAH196623 CKC196623:CKD196623 CTY196623:CTZ196623 DDU196623:DDV196623 DNQ196623:DNR196623 DXM196623:DXN196623 EHI196623:EHJ196623 ERE196623:ERF196623 FBA196623:FBB196623 FKW196623:FKX196623 FUS196623:FUT196623 GEO196623:GEP196623 GOK196623:GOL196623 GYG196623:GYH196623 HIC196623:HID196623 HRY196623:HRZ196623 IBU196623:IBV196623 ILQ196623:ILR196623 IVM196623:IVN196623 JFI196623:JFJ196623 JPE196623:JPF196623 JZA196623:JZB196623 KIW196623:KIX196623 KSS196623:KST196623 LCO196623:LCP196623 LMK196623:LML196623 LWG196623:LWH196623 MGC196623:MGD196623 MPY196623:MPZ196623 MZU196623:MZV196623 NJQ196623:NJR196623 NTM196623:NTN196623 ODI196623:ODJ196623 ONE196623:ONF196623 OXA196623:OXB196623 PGW196623:PGX196623 PQS196623:PQT196623 QAO196623:QAP196623 QKK196623:QKL196623 QUG196623:QUH196623 REC196623:RED196623 RNY196623:RNZ196623 RXU196623:RXV196623 SHQ196623:SHR196623 SRM196623:SRN196623 TBI196623:TBJ196623 TLE196623:TLF196623 TVA196623:TVB196623 UEW196623:UEX196623 UOS196623:UOT196623 UYO196623:UYP196623 VIK196623:VIL196623 VSG196623:VSH196623 WCC196623:WCD196623 WLY196623:WLZ196623 WVU196623:WVV196623 N262159:O262159 JI262159:JJ262159 TE262159:TF262159 ADA262159:ADB262159 AMW262159:AMX262159 AWS262159:AWT262159 BGO262159:BGP262159 BQK262159:BQL262159 CAG262159:CAH262159 CKC262159:CKD262159 CTY262159:CTZ262159 DDU262159:DDV262159 DNQ262159:DNR262159 DXM262159:DXN262159 EHI262159:EHJ262159 ERE262159:ERF262159 FBA262159:FBB262159 FKW262159:FKX262159 FUS262159:FUT262159 GEO262159:GEP262159 GOK262159:GOL262159 GYG262159:GYH262159 HIC262159:HID262159 HRY262159:HRZ262159 IBU262159:IBV262159 ILQ262159:ILR262159 IVM262159:IVN262159 JFI262159:JFJ262159 JPE262159:JPF262159 JZA262159:JZB262159 KIW262159:KIX262159 KSS262159:KST262159 LCO262159:LCP262159 LMK262159:LML262159 LWG262159:LWH262159 MGC262159:MGD262159 MPY262159:MPZ262159 MZU262159:MZV262159 NJQ262159:NJR262159 NTM262159:NTN262159 ODI262159:ODJ262159 ONE262159:ONF262159 OXA262159:OXB262159 PGW262159:PGX262159 PQS262159:PQT262159 QAO262159:QAP262159 QKK262159:QKL262159 QUG262159:QUH262159 REC262159:RED262159 RNY262159:RNZ262159 RXU262159:RXV262159 SHQ262159:SHR262159 SRM262159:SRN262159 TBI262159:TBJ262159 TLE262159:TLF262159 TVA262159:TVB262159 UEW262159:UEX262159 UOS262159:UOT262159 UYO262159:UYP262159 VIK262159:VIL262159 VSG262159:VSH262159 WCC262159:WCD262159 WLY262159:WLZ262159 WVU262159:WVV262159 N327695:O327695 JI327695:JJ327695 TE327695:TF327695 ADA327695:ADB327695 AMW327695:AMX327695 AWS327695:AWT327695 BGO327695:BGP327695 BQK327695:BQL327695 CAG327695:CAH327695 CKC327695:CKD327695 CTY327695:CTZ327695 DDU327695:DDV327695 DNQ327695:DNR327695 DXM327695:DXN327695 EHI327695:EHJ327695 ERE327695:ERF327695 FBA327695:FBB327695 FKW327695:FKX327695 FUS327695:FUT327695 GEO327695:GEP327695 GOK327695:GOL327695 GYG327695:GYH327695 HIC327695:HID327695 HRY327695:HRZ327695 IBU327695:IBV327695 ILQ327695:ILR327695 IVM327695:IVN327695 JFI327695:JFJ327695 JPE327695:JPF327695 JZA327695:JZB327695 KIW327695:KIX327695 KSS327695:KST327695 LCO327695:LCP327695 LMK327695:LML327695 LWG327695:LWH327695 MGC327695:MGD327695 MPY327695:MPZ327695 MZU327695:MZV327695 NJQ327695:NJR327695 NTM327695:NTN327695 ODI327695:ODJ327695 ONE327695:ONF327695 OXA327695:OXB327695 PGW327695:PGX327695 PQS327695:PQT327695 QAO327695:QAP327695 QKK327695:QKL327695 QUG327695:QUH327695 REC327695:RED327695 RNY327695:RNZ327695 RXU327695:RXV327695 SHQ327695:SHR327695 SRM327695:SRN327695 TBI327695:TBJ327695 TLE327695:TLF327695 TVA327695:TVB327695 UEW327695:UEX327695 UOS327695:UOT327695 UYO327695:UYP327695 VIK327695:VIL327695 VSG327695:VSH327695 WCC327695:WCD327695 WLY327695:WLZ327695 WVU327695:WVV327695 N393231:O393231 JI393231:JJ393231 TE393231:TF393231 ADA393231:ADB393231 AMW393231:AMX393231 AWS393231:AWT393231 BGO393231:BGP393231 BQK393231:BQL393231 CAG393231:CAH393231 CKC393231:CKD393231 CTY393231:CTZ393231 DDU393231:DDV393231 DNQ393231:DNR393231 DXM393231:DXN393231 EHI393231:EHJ393231 ERE393231:ERF393231 FBA393231:FBB393231 FKW393231:FKX393231 FUS393231:FUT393231 GEO393231:GEP393231 GOK393231:GOL393231 GYG393231:GYH393231 HIC393231:HID393231 HRY393231:HRZ393231 IBU393231:IBV393231 ILQ393231:ILR393231 IVM393231:IVN393231 JFI393231:JFJ393231 JPE393231:JPF393231 JZA393231:JZB393231 KIW393231:KIX393231 KSS393231:KST393231 LCO393231:LCP393231 LMK393231:LML393231 LWG393231:LWH393231 MGC393231:MGD393231 MPY393231:MPZ393231 MZU393231:MZV393231 NJQ393231:NJR393231 NTM393231:NTN393231 ODI393231:ODJ393231 ONE393231:ONF393231 OXA393231:OXB393231 PGW393231:PGX393231 PQS393231:PQT393231 QAO393231:QAP393231 QKK393231:QKL393231 QUG393231:QUH393231 REC393231:RED393231 RNY393231:RNZ393231 RXU393231:RXV393231 SHQ393231:SHR393231 SRM393231:SRN393231 TBI393231:TBJ393231 TLE393231:TLF393231 TVA393231:TVB393231 UEW393231:UEX393231 UOS393231:UOT393231 UYO393231:UYP393231 VIK393231:VIL393231 VSG393231:VSH393231 WCC393231:WCD393231 WLY393231:WLZ393231 WVU393231:WVV393231 N458767:O458767 JI458767:JJ458767 TE458767:TF458767 ADA458767:ADB458767 AMW458767:AMX458767 AWS458767:AWT458767 BGO458767:BGP458767 BQK458767:BQL458767 CAG458767:CAH458767 CKC458767:CKD458767 CTY458767:CTZ458767 DDU458767:DDV458767 DNQ458767:DNR458767 DXM458767:DXN458767 EHI458767:EHJ458767 ERE458767:ERF458767 FBA458767:FBB458767 FKW458767:FKX458767 FUS458767:FUT458767 GEO458767:GEP458767 GOK458767:GOL458767 GYG458767:GYH458767 HIC458767:HID458767 HRY458767:HRZ458767 IBU458767:IBV458767 ILQ458767:ILR458767 IVM458767:IVN458767 JFI458767:JFJ458767 JPE458767:JPF458767 JZA458767:JZB458767 KIW458767:KIX458767 KSS458767:KST458767 LCO458767:LCP458767 LMK458767:LML458767 LWG458767:LWH458767 MGC458767:MGD458767 MPY458767:MPZ458767 MZU458767:MZV458767 NJQ458767:NJR458767 NTM458767:NTN458767 ODI458767:ODJ458767 ONE458767:ONF458767 OXA458767:OXB458767 PGW458767:PGX458767 PQS458767:PQT458767 QAO458767:QAP458767 QKK458767:QKL458767 QUG458767:QUH458767 REC458767:RED458767 RNY458767:RNZ458767 RXU458767:RXV458767 SHQ458767:SHR458767 SRM458767:SRN458767 TBI458767:TBJ458767 TLE458767:TLF458767 TVA458767:TVB458767 UEW458767:UEX458767 UOS458767:UOT458767 UYO458767:UYP458767 VIK458767:VIL458767 VSG458767:VSH458767 WCC458767:WCD458767 WLY458767:WLZ458767 WVU458767:WVV458767 N524303:O524303 JI524303:JJ524303 TE524303:TF524303 ADA524303:ADB524303 AMW524303:AMX524303 AWS524303:AWT524303 BGO524303:BGP524303 BQK524303:BQL524303 CAG524303:CAH524303 CKC524303:CKD524303 CTY524303:CTZ524303 DDU524303:DDV524303 DNQ524303:DNR524303 DXM524303:DXN524303 EHI524303:EHJ524303 ERE524303:ERF524303 FBA524303:FBB524303 FKW524303:FKX524303 FUS524303:FUT524303 GEO524303:GEP524303 GOK524303:GOL524303 GYG524303:GYH524303 HIC524303:HID524303 HRY524303:HRZ524303 IBU524303:IBV524303 ILQ524303:ILR524303 IVM524303:IVN524303 JFI524303:JFJ524303 JPE524303:JPF524303 JZA524303:JZB524303 KIW524303:KIX524303 KSS524303:KST524303 LCO524303:LCP524303 LMK524303:LML524303 LWG524303:LWH524303 MGC524303:MGD524303 MPY524303:MPZ524303 MZU524303:MZV524303 NJQ524303:NJR524303 NTM524303:NTN524303 ODI524303:ODJ524303 ONE524303:ONF524303 OXA524303:OXB524303 PGW524303:PGX524303 PQS524303:PQT524303 QAO524303:QAP524303 QKK524303:QKL524303 QUG524303:QUH524303 REC524303:RED524303 RNY524303:RNZ524303 RXU524303:RXV524303 SHQ524303:SHR524303 SRM524303:SRN524303 TBI524303:TBJ524303 TLE524303:TLF524303 TVA524303:TVB524303 UEW524303:UEX524303 UOS524303:UOT524303 UYO524303:UYP524303 VIK524303:VIL524303 VSG524303:VSH524303 WCC524303:WCD524303 WLY524303:WLZ524303 WVU524303:WVV524303 N589839:O589839 JI589839:JJ589839 TE589839:TF589839 ADA589839:ADB589839 AMW589839:AMX589839 AWS589839:AWT589839 BGO589839:BGP589839 BQK589839:BQL589839 CAG589839:CAH589839 CKC589839:CKD589839 CTY589839:CTZ589839 DDU589839:DDV589839 DNQ589839:DNR589839 DXM589839:DXN589839 EHI589839:EHJ589839 ERE589839:ERF589839 FBA589839:FBB589839 FKW589839:FKX589839 FUS589839:FUT589839 GEO589839:GEP589839 GOK589839:GOL589839 GYG589839:GYH589839 HIC589839:HID589839 HRY589839:HRZ589839 IBU589839:IBV589839 ILQ589839:ILR589839 IVM589839:IVN589839 JFI589839:JFJ589839 JPE589839:JPF589839 JZA589839:JZB589839 KIW589839:KIX589839 KSS589839:KST589839 LCO589839:LCP589839 LMK589839:LML589839 LWG589839:LWH589839 MGC589839:MGD589839 MPY589839:MPZ589839 MZU589839:MZV589839 NJQ589839:NJR589839 NTM589839:NTN589839 ODI589839:ODJ589839 ONE589839:ONF589839 OXA589839:OXB589839 PGW589839:PGX589839 PQS589839:PQT589839 QAO589839:QAP589839 QKK589839:QKL589839 QUG589839:QUH589839 REC589839:RED589839 RNY589839:RNZ589839 RXU589839:RXV589839 SHQ589839:SHR589839 SRM589839:SRN589839 TBI589839:TBJ589839 TLE589839:TLF589839 TVA589839:TVB589839 UEW589839:UEX589839 UOS589839:UOT589839 UYO589839:UYP589839 VIK589839:VIL589839 VSG589839:VSH589839 WCC589839:WCD589839 WLY589839:WLZ589839 WVU589839:WVV589839 N655375:O655375 JI655375:JJ655375 TE655375:TF655375 ADA655375:ADB655375 AMW655375:AMX655375 AWS655375:AWT655375 BGO655375:BGP655375 BQK655375:BQL655375 CAG655375:CAH655375 CKC655375:CKD655375 CTY655375:CTZ655375 DDU655375:DDV655375 DNQ655375:DNR655375 DXM655375:DXN655375 EHI655375:EHJ655375 ERE655375:ERF655375 FBA655375:FBB655375 FKW655375:FKX655375 FUS655375:FUT655375 GEO655375:GEP655375 GOK655375:GOL655375 GYG655375:GYH655375 HIC655375:HID655375 HRY655375:HRZ655375 IBU655375:IBV655375 ILQ655375:ILR655375 IVM655375:IVN655375 JFI655375:JFJ655375 JPE655375:JPF655375 JZA655375:JZB655375 KIW655375:KIX655375 KSS655375:KST655375 LCO655375:LCP655375 LMK655375:LML655375 LWG655375:LWH655375 MGC655375:MGD655375 MPY655375:MPZ655375 MZU655375:MZV655375 NJQ655375:NJR655375 NTM655375:NTN655375 ODI655375:ODJ655375 ONE655375:ONF655375 OXA655375:OXB655375 PGW655375:PGX655375 PQS655375:PQT655375 QAO655375:QAP655375 QKK655375:QKL655375 QUG655375:QUH655375 REC655375:RED655375 RNY655375:RNZ655375 RXU655375:RXV655375 SHQ655375:SHR655375 SRM655375:SRN655375 TBI655375:TBJ655375 TLE655375:TLF655375 TVA655375:TVB655375 UEW655375:UEX655375 UOS655375:UOT655375 UYO655375:UYP655375 VIK655375:VIL655375 VSG655375:VSH655375 WCC655375:WCD655375 WLY655375:WLZ655375 WVU655375:WVV655375 N720911:O720911 JI720911:JJ720911 TE720911:TF720911 ADA720911:ADB720911 AMW720911:AMX720911 AWS720911:AWT720911 BGO720911:BGP720911 BQK720911:BQL720911 CAG720911:CAH720911 CKC720911:CKD720911 CTY720911:CTZ720911 DDU720911:DDV720911 DNQ720911:DNR720911 DXM720911:DXN720911 EHI720911:EHJ720911 ERE720911:ERF720911 FBA720911:FBB720911 FKW720911:FKX720911 FUS720911:FUT720911 GEO720911:GEP720911 GOK720911:GOL720911 GYG720911:GYH720911 HIC720911:HID720911 HRY720911:HRZ720911 IBU720911:IBV720911 ILQ720911:ILR720911 IVM720911:IVN720911 JFI720911:JFJ720911 JPE720911:JPF720911 JZA720911:JZB720911 KIW720911:KIX720911 KSS720911:KST720911 LCO720911:LCP720911 LMK720911:LML720911 LWG720911:LWH720911 MGC720911:MGD720911 MPY720911:MPZ720911 MZU720911:MZV720911 NJQ720911:NJR720911 NTM720911:NTN720911 ODI720911:ODJ720911 ONE720911:ONF720911 OXA720911:OXB720911 PGW720911:PGX720911 PQS720911:PQT720911 QAO720911:QAP720911 QKK720911:QKL720911 QUG720911:QUH720911 REC720911:RED720911 RNY720911:RNZ720911 RXU720911:RXV720911 SHQ720911:SHR720911 SRM720911:SRN720911 TBI720911:TBJ720911 TLE720911:TLF720911 TVA720911:TVB720911 UEW720911:UEX720911 UOS720911:UOT720911 UYO720911:UYP720911 VIK720911:VIL720911 VSG720911:VSH720911 WCC720911:WCD720911 WLY720911:WLZ720911 WVU720911:WVV720911 N786447:O786447 JI786447:JJ786447 TE786447:TF786447 ADA786447:ADB786447 AMW786447:AMX786447 AWS786447:AWT786447 BGO786447:BGP786447 BQK786447:BQL786447 CAG786447:CAH786447 CKC786447:CKD786447 CTY786447:CTZ786447 DDU786447:DDV786447 DNQ786447:DNR786447 DXM786447:DXN786447 EHI786447:EHJ786447 ERE786447:ERF786447 FBA786447:FBB786447 FKW786447:FKX786447 FUS786447:FUT786447 GEO786447:GEP786447 GOK786447:GOL786447 GYG786447:GYH786447 HIC786447:HID786447 HRY786447:HRZ786447 IBU786447:IBV786447 ILQ786447:ILR786447 IVM786447:IVN786447 JFI786447:JFJ786447 JPE786447:JPF786447 JZA786447:JZB786447 KIW786447:KIX786447 KSS786447:KST786447 LCO786447:LCP786447 LMK786447:LML786447 LWG786447:LWH786447 MGC786447:MGD786447 MPY786447:MPZ786447 MZU786447:MZV786447 NJQ786447:NJR786447 NTM786447:NTN786447 ODI786447:ODJ786447 ONE786447:ONF786447 OXA786447:OXB786447 PGW786447:PGX786447 PQS786447:PQT786447 QAO786447:QAP786447 QKK786447:QKL786447 QUG786447:QUH786447 REC786447:RED786447 RNY786447:RNZ786447 RXU786447:RXV786447 SHQ786447:SHR786447 SRM786447:SRN786447 TBI786447:TBJ786447 TLE786447:TLF786447 TVA786447:TVB786447 UEW786447:UEX786447 UOS786447:UOT786447 UYO786447:UYP786447 VIK786447:VIL786447 VSG786447:VSH786447 WCC786447:WCD786447 WLY786447:WLZ786447 WVU786447:WVV786447 N851983:O851983 JI851983:JJ851983 TE851983:TF851983 ADA851983:ADB851983 AMW851983:AMX851983 AWS851983:AWT851983 BGO851983:BGP851983 BQK851983:BQL851983 CAG851983:CAH851983 CKC851983:CKD851983 CTY851983:CTZ851983 DDU851983:DDV851983 DNQ851983:DNR851983 DXM851983:DXN851983 EHI851983:EHJ851983 ERE851983:ERF851983 FBA851983:FBB851983 FKW851983:FKX851983 FUS851983:FUT851983 GEO851983:GEP851983 GOK851983:GOL851983 GYG851983:GYH851983 HIC851983:HID851983 HRY851983:HRZ851983 IBU851983:IBV851983 ILQ851983:ILR851983 IVM851983:IVN851983 JFI851983:JFJ851983 JPE851983:JPF851983 JZA851983:JZB851983 KIW851983:KIX851983 KSS851983:KST851983 LCO851983:LCP851983 LMK851983:LML851983 LWG851983:LWH851983 MGC851983:MGD851983 MPY851983:MPZ851983 MZU851983:MZV851983 NJQ851983:NJR851983 NTM851983:NTN851983 ODI851983:ODJ851983 ONE851983:ONF851983 OXA851983:OXB851983 PGW851983:PGX851983 PQS851983:PQT851983 QAO851983:QAP851983 QKK851983:QKL851983 QUG851983:QUH851983 REC851983:RED851983 RNY851983:RNZ851983 RXU851983:RXV851983 SHQ851983:SHR851983 SRM851983:SRN851983 TBI851983:TBJ851983 TLE851983:TLF851983 TVA851983:TVB851983 UEW851983:UEX851983 UOS851983:UOT851983 UYO851983:UYP851983 VIK851983:VIL851983 VSG851983:VSH851983 WCC851983:WCD851983 WLY851983:WLZ851983 WVU851983:WVV851983 N917519:O917519 JI917519:JJ917519 TE917519:TF917519 ADA917519:ADB917519 AMW917519:AMX917519 AWS917519:AWT917519 BGO917519:BGP917519 BQK917519:BQL917519 CAG917519:CAH917519 CKC917519:CKD917519 CTY917519:CTZ917519 DDU917519:DDV917519 DNQ917519:DNR917519 DXM917519:DXN917519 EHI917519:EHJ917519 ERE917519:ERF917519 FBA917519:FBB917519 FKW917519:FKX917519 FUS917519:FUT917519 GEO917519:GEP917519 GOK917519:GOL917519 GYG917519:GYH917519 HIC917519:HID917519 HRY917519:HRZ917519 IBU917519:IBV917519 ILQ917519:ILR917519 IVM917519:IVN917519 JFI917519:JFJ917519 JPE917519:JPF917519 JZA917519:JZB917519 KIW917519:KIX917519 KSS917519:KST917519 LCO917519:LCP917519 LMK917519:LML917519 LWG917519:LWH917519 MGC917519:MGD917519 MPY917519:MPZ917519 MZU917519:MZV917519 NJQ917519:NJR917519 NTM917519:NTN917519 ODI917519:ODJ917519 ONE917519:ONF917519 OXA917519:OXB917519 PGW917519:PGX917519 PQS917519:PQT917519 QAO917519:QAP917519 QKK917519:QKL917519 QUG917519:QUH917519 REC917519:RED917519 RNY917519:RNZ917519 RXU917519:RXV917519 SHQ917519:SHR917519 SRM917519:SRN917519 TBI917519:TBJ917519 TLE917519:TLF917519 TVA917519:TVB917519 UEW917519:UEX917519 UOS917519:UOT917519 UYO917519:UYP917519 VIK917519:VIL917519 VSG917519:VSH917519 WCC917519:WCD917519 WLY917519:WLZ917519 WVU917519:WVV917519 N983055:O983055 JI983055:JJ983055 TE983055:TF983055 ADA983055:ADB983055 AMW983055:AMX983055 AWS983055:AWT983055 BGO983055:BGP983055 BQK983055:BQL983055 CAG983055:CAH983055 CKC983055:CKD983055 CTY983055:CTZ983055 DDU983055:DDV983055 DNQ983055:DNR983055 DXM983055:DXN983055 EHI983055:EHJ983055 ERE983055:ERF983055 FBA983055:FBB983055 FKW983055:FKX983055 FUS983055:FUT983055 GEO983055:GEP983055 GOK983055:GOL983055 GYG983055:GYH983055 HIC983055:HID983055 HRY983055:HRZ983055 IBU983055:IBV983055 ILQ983055:ILR983055 IVM983055:IVN983055 JFI983055:JFJ983055 JPE983055:JPF983055 JZA983055:JZB983055 KIW983055:KIX983055 KSS983055:KST983055 LCO983055:LCP983055 LMK983055:LML983055 LWG983055:LWH983055 MGC983055:MGD983055 MPY983055:MPZ983055 MZU983055:MZV983055 NJQ983055:NJR983055 NTM983055:NTN983055 ODI983055:ODJ983055 ONE983055:ONF983055 OXA983055:OXB983055 PGW983055:PGX983055 PQS983055:PQT983055 QAO983055:QAP983055 QKK983055:QKL983055 QUG983055:QUH983055 REC983055:RED983055 RNY983055:RNZ983055 RXU983055:RXV983055 SHQ983055:SHR983055 SRM983055:SRN983055 TBI983055:TBJ983055 TLE983055:TLF983055 TVA983055:TVB983055 UEW983055:UEX983055 UOS983055:UOT983055 UYO983055:UYP983055 VIK983055:VIL983055 VSG983055:VSH983055 WCC983055:WCD983055 WLY983055:WLZ983055 WVU983055:WVV983055 WLP983055:WLP983056 IZ18:IZ19 SV18:SV19 ACR18:ACR19 AMN18:AMN19 AWJ18:AWJ19 BGF18:BGF19 BQB18:BQB19 BZX18:BZX19 CJT18:CJT19 CTP18:CTP19 DDL18:DDL19 DNH18:DNH19 DXD18:DXD19 EGZ18:EGZ19 EQV18:EQV19 FAR18:FAR19 FKN18:FKN19 FUJ18:FUJ19 GEF18:GEF19 GOB18:GOB19 GXX18:GXX19 HHT18:HHT19 HRP18:HRP19 IBL18:IBL19 ILH18:ILH19 IVD18:IVD19 JEZ18:JEZ19 JOV18:JOV19 JYR18:JYR19 KIN18:KIN19 KSJ18:KSJ19 LCF18:LCF19 LMB18:LMB19 LVX18:LVX19 MFT18:MFT19 MPP18:MPP19 MZL18:MZL19 NJH18:NJH19 NTD18:NTD19 OCZ18:OCZ19 OMV18:OMV19 OWR18:OWR19 PGN18:PGN19 PQJ18:PQJ19 QAF18:QAF19 QKB18:QKB19 QTX18:QTX19 RDT18:RDT19 RNP18:RNP19 RXL18:RXL19 SHH18:SHH19 SRD18:SRD19 TAZ18:TAZ19 TKV18:TKV19 TUR18:TUR19 UEN18:UEN19 UOJ18:UOJ19 UYF18:UYF19 VIB18:VIB19 VRX18:VRX19 WBT18:WBT19 WLP18:WLP19 WVL18:WVL19 E65551:E65552 IZ65551:IZ65552 SV65551:SV65552 ACR65551:ACR65552 AMN65551:AMN65552 AWJ65551:AWJ65552 BGF65551:BGF65552 BQB65551:BQB65552 BZX65551:BZX65552 CJT65551:CJT65552 CTP65551:CTP65552 DDL65551:DDL65552 DNH65551:DNH65552 DXD65551:DXD65552 EGZ65551:EGZ65552 EQV65551:EQV65552 FAR65551:FAR65552 FKN65551:FKN65552 FUJ65551:FUJ65552 GEF65551:GEF65552 GOB65551:GOB65552 GXX65551:GXX65552 HHT65551:HHT65552 HRP65551:HRP65552 IBL65551:IBL65552 ILH65551:ILH65552 IVD65551:IVD65552 JEZ65551:JEZ65552 JOV65551:JOV65552 JYR65551:JYR65552 KIN65551:KIN65552 KSJ65551:KSJ65552 LCF65551:LCF65552 LMB65551:LMB65552 LVX65551:LVX65552 MFT65551:MFT65552 MPP65551:MPP65552 MZL65551:MZL65552 NJH65551:NJH65552 NTD65551:NTD65552 OCZ65551:OCZ65552 OMV65551:OMV65552 OWR65551:OWR65552 PGN65551:PGN65552 PQJ65551:PQJ65552 QAF65551:QAF65552 QKB65551:QKB65552 QTX65551:QTX65552 RDT65551:RDT65552 RNP65551:RNP65552 RXL65551:RXL65552 SHH65551:SHH65552 SRD65551:SRD65552 TAZ65551:TAZ65552 TKV65551:TKV65552 TUR65551:TUR65552 UEN65551:UEN65552 UOJ65551:UOJ65552 UYF65551:UYF65552 VIB65551:VIB65552 VRX65551:VRX65552 WBT65551:WBT65552 WLP65551:WLP65552 WVL65551:WVL65552 E131087:E131088 IZ131087:IZ131088 SV131087:SV131088 ACR131087:ACR131088 AMN131087:AMN131088 AWJ131087:AWJ131088 BGF131087:BGF131088 BQB131087:BQB131088 BZX131087:BZX131088 CJT131087:CJT131088 CTP131087:CTP131088 DDL131087:DDL131088 DNH131087:DNH131088 DXD131087:DXD131088 EGZ131087:EGZ131088 EQV131087:EQV131088 FAR131087:FAR131088 FKN131087:FKN131088 FUJ131087:FUJ131088 GEF131087:GEF131088 GOB131087:GOB131088 GXX131087:GXX131088 HHT131087:HHT131088 HRP131087:HRP131088 IBL131087:IBL131088 ILH131087:ILH131088 IVD131087:IVD131088 JEZ131087:JEZ131088 JOV131087:JOV131088 JYR131087:JYR131088 KIN131087:KIN131088 KSJ131087:KSJ131088 LCF131087:LCF131088 LMB131087:LMB131088 LVX131087:LVX131088 MFT131087:MFT131088 MPP131087:MPP131088 MZL131087:MZL131088 NJH131087:NJH131088 NTD131087:NTD131088 OCZ131087:OCZ131088 OMV131087:OMV131088 OWR131087:OWR131088 PGN131087:PGN131088 PQJ131087:PQJ131088 QAF131087:QAF131088 QKB131087:QKB131088 QTX131087:QTX131088 RDT131087:RDT131088 RNP131087:RNP131088 RXL131087:RXL131088 SHH131087:SHH131088 SRD131087:SRD131088 TAZ131087:TAZ131088 TKV131087:TKV131088 TUR131087:TUR131088 UEN131087:UEN131088 UOJ131087:UOJ131088 UYF131087:UYF131088 VIB131087:VIB131088 VRX131087:VRX131088 WBT131087:WBT131088 WLP131087:WLP131088 WVL131087:WVL131088 E196623:E196624 IZ196623:IZ196624 SV196623:SV196624 ACR196623:ACR196624 AMN196623:AMN196624 AWJ196623:AWJ196624 BGF196623:BGF196624 BQB196623:BQB196624 BZX196623:BZX196624 CJT196623:CJT196624 CTP196623:CTP196624 DDL196623:DDL196624 DNH196623:DNH196624 DXD196623:DXD196624 EGZ196623:EGZ196624 EQV196623:EQV196624 FAR196623:FAR196624 FKN196623:FKN196624 FUJ196623:FUJ196624 GEF196623:GEF196624 GOB196623:GOB196624 GXX196623:GXX196624 HHT196623:HHT196624 HRP196623:HRP196624 IBL196623:IBL196624 ILH196623:ILH196624 IVD196623:IVD196624 JEZ196623:JEZ196624 JOV196623:JOV196624 JYR196623:JYR196624 KIN196623:KIN196624 KSJ196623:KSJ196624 LCF196623:LCF196624 LMB196623:LMB196624 LVX196623:LVX196624 MFT196623:MFT196624 MPP196623:MPP196624 MZL196623:MZL196624 NJH196623:NJH196624 NTD196623:NTD196624 OCZ196623:OCZ196624 OMV196623:OMV196624 OWR196623:OWR196624 PGN196623:PGN196624 PQJ196623:PQJ196624 QAF196623:QAF196624 QKB196623:QKB196624 QTX196623:QTX196624 RDT196623:RDT196624 RNP196623:RNP196624 RXL196623:RXL196624 SHH196623:SHH196624 SRD196623:SRD196624 TAZ196623:TAZ196624 TKV196623:TKV196624 TUR196623:TUR196624 UEN196623:UEN196624 UOJ196623:UOJ196624 UYF196623:UYF196624 VIB196623:VIB196624 VRX196623:VRX196624 WBT196623:WBT196624 WLP196623:WLP196624 WVL196623:WVL196624 E262159:E262160 IZ262159:IZ262160 SV262159:SV262160 ACR262159:ACR262160 AMN262159:AMN262160 AWJ262159:AWJ262160 BGF262159:BGF262160 BQB262159:BQB262160 BZX262159:BZX262160 CJT262159:CJT262160 CTP262159:CTP262160 DDL262159:DDL262160 DNH262159:DNH262160 DXD262159:DXD262160 EGZ262159:EGZ262160 EQV262159:EQV262160 FAR262159:FAR262160 FKN262159:FKN262160 FUJ262159:FUJ262160 GEF262159:GEF262160 GOB262159:GOB262160 GXX262159:GXX262160 HHT262159:HHT262160 HRP262159:HRP262160 IBL262159:IBL262160 ILH262159:ILH262160 IVD262159:IVD262160 JEZ262159:JEZ262160 JOV262159:JOV262160 JYR262159:JYR262160 KIN262159:KIN262160 KSJ262159:KSJ262160 LCF262159:LCF262160 LMB262159:LMB262160 LVX262159:LVX262160 MFT262159:MFT262160 MPP262159:MPP262160 MZL262159:MZL262160 NJH262159:NJH262160 NTD262159:NTD262160 OCZ262159:OCZ262160 OMV262159:OMV262160 OWR262159:OWR262160 PGN262159:PGN262160 PQJ262159:PQJ262160 QAF262159:QAF262160 QKB262159:QKB262160 QTX262159:QTX262160 RDT262159:RDT262160 RNP262159:RNP262160 RXL262159:RXL262160 SHH262159:SHH262160 SRD262159:SRD262160 TAZ262159:TAZ262160 TKV262159:TKV262160 TUR262159:TUR262160 UEN262159:UEN262160 UOJ262159:UOJ262160 UYF262159:UYF262160 VIB262159:VIB262160 VRX262159:VRX262160 WBT262159:WBT262160 WLP262159:WLP262160 WVL262159:WVL262160 E327695:E327696 IZ327695:IZ327696 SV327695:SV327696 ACR327695:ACR327696 AMN327695:AMN327696 AWJ327695:AWJ327696 BGF327695:BGF327696 BQB327695:BQB327696 BZX327695:BZX327696 CJT327695:CJT327696 CTP327695:CTP327696 DDL327695:DDL327696 DNH327695:DNH327696 DXD327695:DXD327696 EGZ327695:EGZ327696 EQV327695:EQV327696 FAR327695:FAR327696 FKN327695:FKN327696 FUJ327695:FUJ327696 GEF327695:GEF327696 GOB327695:GOB327696 GXX327695:GXX327696 HHT327695:HHT327696 HRP327695:HRP327696 IBL327695:IBL327696 ILH327695:ILH327696 IVD327695:IVD327696 JEZ327695:JEZ327696 JOV327695:JOV327696 JYR327695:JYR327696 KIN327695:KIN327696 KSJ327695:KSJ327696 LCF327695:LCF327696 LMB327695:LMB327696 LVX327695:LVX327696 MFT327695:MFT327696 MPP327695:MPP327696 MZL327695:MZL327696 NJH327695:NJH327696 NTD327695:NTD327696 OCZ327695:OCZ327696 OMV327695:OMV327696 OWR327695:OWR327696 PGN327695:PGN327696 PQJ327695:PQJ327696 QAF327695:QAF327696 QKB327695:QKB327696 QTX327695:QTX327696 RDT327695:RDT327696 RNP327695:RNP327696 RXL327695:RXL327696 SHH327695:SHH327696 SRD327695:SRD327696 TAZ327695:TAZ327696 TKV327695:TKV327696 TUR327695:TUR327696 UEN327695:UEN327696 UOJ327695:UOJ327696 UYF327695:UYF327696 VIB327695:VIB327696 VRX327695:VRX327696 WBT327695:WBT327696 WLP327695:WLP327696 WVL327695:WVL327696 E393231:E393232 IZ393231:IZ393232 SV393231:SV393232 ACR393231:ACR393232 AMN393231:AMN393232 AWJ393231:AWJ393232 BGF393231:BGF393232 BQB393231:BQB393232 BZX393231:BZX393232 CJT393231:CJT393232 CTP393231:CTP393232 DDL393231:DDL393232 DNH393231:DNH393232 DXD393231:DXD393232 EGZ393231:EGZ393232 EQV393231:EQV393232 FAR393231:FAR393232 FKN393231:FKN393232 FUJ393231:FUJ393232 GEF393231:GEF393232 GOB393231:GOB393232 GXX393231:GXX393232 HHT393231:HHT393232 HRP393231:HRP393232 IBL393231:IBL393232 ILH393231:ILH393232 IVD393231:IVD393232 JEZ393231:JEZ393232 JOV393231:JOV393232 JYR393231:JYR393232 KIN393231:KIN393232 KSJ393231:KSJ393232 LCF393231:LCF393232 LMB393231:LMB393232 LVX393231:LVX393232 MFT393231:MFT393232 MPP393231:MPP393232 MZL393231:MZL393232 NJH393231:NJH393232 NTD393231:NTD393232 OCZ393231:OCZ393232 OMV393231:OMV393232 OWR393231:OWR393232 PGN393231:PGN393232 PQJ393231:PQJ393232 QAF393231:QAF393232 QKB393231:QKB393232 QTX393231:QTX393232 RDT393231:RDT393232 RNP393231:RNP393232 RXL393231:RXL393232 SHH393231:SHH393232 SRD393231:SRD393232 TAZ393231:TAZ393232 TKV393231:TKV393232 TUR393231:TUR393232 UEN393231:UEN393232 UOJ393231:UOJ393232 UYF393231:UYF393232 VIB393231:VIB393232 VRX393231:VRX393232 WBT393231:WBT393232 WLP393231:WLP393232 WVL393231:WVL393232 E458767:E458768 IZ458767:IZ458768 SV458767:SV458768 ACR458767:ACR458768 AMN458767:AMN458768 AWJ458767:AWJ458768 BGF458767:BGF458768 BQB458767:BQB458768 BZX458767:BZX458768 CJT458767:CJT458768 CTP458767:CTP458768 DDL458767:DDL458768 DNH458767:DNH458768 DXD458767:DXD458768 EGZ458767:EGZ458768 EQV458767:EQV458768 FAR458767:FAR458768 FKN458767:FKN458768 FUJ458767:FUJ458768 GEF458767:GEF458768 GOB458767:GOB458768 GXX458767:GXX458768 HHT458767:HHT458768 HRP458767:HRP458768 IBL458767:IBL458768 ILH458767:ILH458768 IVD458767:IVD458768 JEZ458767:JEZ458768 JOV458767:JOV458768 JYR458767:JYR458768 KIN458767:KIN458768 KSJ458767:KSJ458768 LCF458767:LCF458768 LMB458767:LMB458768 LVX458767:LVX458768 MFT458767:MFT458768 MPP458767:MPP458768 MZL458767:MZL458768 NJH458767:NJH458768 NTD458767:NTD458768 OCZ458767:OCZ458768 OMV458767:OMV458768 OWR458767:OWR458768 PGN458767:PGN458768 PQJ458767:PQJ458768 QAF458767:QAF458768 QKB458767:QKB458768 QTX458767:QTX458768 RDT458767:RDT458768 RNP458767:RNP458768 RXL458767:RXL458768 SHH458767:SHH458768 SRD458767:SRD458768 TAZ458767:TAZ458768 TKV458767:TKV458768 TUR458767:TUR458768 UEN458767:UEN458768 UOJ458767:UOJ458768 UYF458767:UYF458768 VIB458767:VIB458768 VRX458767:VRX458768 WBT458767:WBT458768 WLP458767:WLP458768 WVL458767:WVL458768 E524303:E524304 IZ524303:IZ524304 SV524303:SV524304 ACR524303:ACR524304 AMN524303:AMN524304 AWJ524303:AWJ524304 BGF524303:BGF524304 BQB524303:BQB524304 BZX524303:BZX524304 CJT524303:CJT524304 CTP524303:CTP524304 DDL524303:DDL524304 DNH524303:DNH524304 DXD524303:DXD524304 EGZ524303:EGZ524304 EQV524303:EQV524304 FAR524303:FAR524304 FKN524303:FKN524304 FUJ524303:FUJ524304 GEF524303:GEF524304 GOB524303:GOB524304 GXX524303:GXX524304 HHT524303:HHT524304 HRP524303:HRP524304 IBL524303:IBL524304 ILH524303:ILH524304 IVD524303:IVD524304 JEZ524303:JEZ524304 JOV524303:JOV524304 JYR524303:JYR524304 KIN524303:KIN524304 KSJ524303:KSJ524304 LCF524303:LCF524304 LMB524303:LMB524304 LVX524303:LVX524304 MFT524303:MFT524304 MPP524303:MPP524304 MZL524303:MZL524304 NJH524303:NJH524304 NTD524303:NTD524304 OCZ524303:OCZ524304 OMV524303:OMV524304 OWR524303:OWR524304 PGN524303:PGN524304 PQJ524303:PQJ524304 QAF524303:QAF524304 QKB524303:QKB524304 QTX524303:QTX524304 RDT524303:RDT524304 RNP524303:RNP524304 RXL524303:RXL524304 SHH524303:SHH524304 SRD524303:SRD524304 TAZ524303:TAZ524304 TKV524303:TKV524304 TUR524303:TUR524304 UEN524303:UEN524304 UOJ524303:UOJ524304 UYF524303:UYF524304 VIB524303:VIB524304 VRX524303:VRX524304 WBT524303:WBT524304 WLP524303:WLP524304 WVL524303:WVL524304 E589839:E589840 IZ589839:IZ589840 SV589839:SV589840 ACR589839:ACR589840 AMN589839:AMN589840 AWJ589839:AWJ589840 BGF589839:BGF589840 BQB589839:BQB589840 BZX589839:BZX589840 CJT589839:CJT589840 CTP589839:CTP589840 DDL589839:DDL589840 DNH589839:DNH589840 DXD589839:DXD589840 EGZ589839:EGZ589840 EQV589839:EQV589840 FAR589839:FAR589840 FKN589839:FKN589840 FUJ589839:FUJ589840 GEF589839:GEF589840 GOB589839:GOB589840 GXX589839:GXX589840 HHT589839:HHT589840 HRP589839:HRP589840 IBL589839:IBL589840 ILH589839:ILH589840 IVD589839:IVD589840 JEZ589839:JEZ589840 JOV589839:JOV589840 JYR589839:JYR589840 KIN589839:KIN589840 KSJ589839:KSJ589840 LCF589839:LCF589840 LMB589839:LMB589840 LVX589839:LVX589840 MFT589839:MFT589840 MPP589839:MPP589840 MZL589839:MZL589840 NJH589839:NJH589840 NTD589839:NTD589840 OCZ589839:OCZ589840 OMV589839:OMV589840 OWR589839:OWR589840 PGN589839:PGN589840 PQJ589839:PQJ589840 QAF589839:QAF589840 QKB589839:QKB589840 QTX589839:QTX589840 RDT589839:RDT589840 RNP589839:RNP589840 RXL589839:RXL589840 SHH589839:SHH589840 SRD589839:SRD589840 TAZ589839:TAZ589840 TKV589839:TKV589840 TUR589839:TUR589840 UEN589839:UEN589840 UOJ589839:UOJ589840 UYF589839:UYF589840 VIB589839:VIB589840 VRX589839:VRX589840 WBT589839:WBT589840 WLP589839:WLP589840 WVL589839:WVL589840 E655375:E655376 IZ655375:IZ655376 SV655375:SV655376 ACR655375:ACR655376 AMN655375:AMN655376 AWJ655375:AWJ655376 BGF655375:BGF655376 BQB655375:BQB655376 BZX655375:BZX655376 CJT655375:CJT655376 CTP655375:CTP655376 DDL655375:DDL655376 DNH655375:DNH655376 DXD655375:DXD655376 EGZ655375:EGZ655376 EQV655375:EQV655376 FAR655375:FAR655376 FKN655375:FKN655376 FUJ655375:FUJ655376 GEF655375:GEF655376 GOB655375:GOB655376 GXX655375:GXX655376 HHT655375:HHT655376 HRP655375:HRP655376 IBL655375:IBL655376 ILH655375:ILH655376 IVD655375:IVD655376 JEZ655375:JEZ655376 JOV655375:JOV655376 JYR655375:JYR655376 KIN655375:KIN655376 KSJ655375:KSJ655376 LCF655375:LCF655376 LMB655375:LMB655376 LVX655375:LVX655376 MFT655375:MFT655376 MPP655375:MPP655376 MZL655375:MZL655376 NJH655375:NJH655376 NTD655375:NTD655376 OCZ655375:OCZ655376 OMV655375:OMV655376 OWR655375:OWR655376 PGN655375:PGN655376 PQJ655375:PQJ655376 QAF655375:QAF655376 QKB655375:QKB655376 QTX655375:QTX655376 RDT655375:RDT655376 RNP655375:RNP655376 RXL655375:RXL655376 SHH655375:SHH655376 SRD655375:SRD655376 TAZ655375:TAZ655376 TKV655375:TKV655376 TUR655375:TUR655376 UEN655375:UEN655376 UOJ655375:UOJ655376 UYF655375:UYF655376 VIB655375:VIB655376 VRX655375:VRX655376 WBT655375:WBT655376 WLP655375:WLP655376 WVL655375:WVL655376 E720911:E720912 IZ720911:IZ720912 SV720911:SV720912 ACR720911:ACR720912 AMN720911:AMN720912 AWJ720911:AWJ720912 BGF720911:BGF720912 BQB720911:BQB720912 BZX720911:BZX720912 CJT720911:CJT720912 CTP720911:CTP720912 DDL720911:DDL720912 DNH720911:DNH720912 DXD720911:DXD720912 EGZ720911:EGZ720912 EQV720911:EQV720912 FAR720911:FAR720912 FKN720911:FKN720912 FUJ720911:FUJ720912 GEF720911:GEF720912 GOB720911:GOB720912 GXX720911:GXX720912 HHT720911:HHT720912 HRP720911:HRP720912 IBL720911:IBL720912 ILH720911:ILH720912 IVD720911:IVD720912 JEZ720911:JEZ720912 JOV720911:JOV720912 JYR720911:JYR720912 KIN720911:KIN720912 KSJ720911:KSJ720912 LCF720911:LCF720912 LMB720911:LMB720912 LVX720911:LVX720912 MFT720911:MFT720912 MPP720911:MPP720912 MZL720911:MZL720912 NJH720911:NJH720912 NTD720911:NTD720912 OCZ720911:OCZ720912 OMV720911:OMV720912 OWR720911:OWR720912 PGN720911:PGN720912 PQJ720911:PQJ720912 QAF720911:QAF720912 QKB720911:QKB720912 QTX720911:QTX720912 RDT720911:RDT720912 RNP720911:RNP720912 RXL720911:RXL720912 SHH720911:SHH720912 SRD720911:SRD720912 TAZ720911:TAZ720912 TKV720911:TKV720912 TUR720911:TUR720912 UEN720911:UEN720912 UOJ720911:UOJ720912 UYF720911:UYF720912 VIB720911:VIB720912 VRX720911:VRX720912 WBT720911:WBT720912 WLP720911:WLP720912 WVL720911:WVL720912 E786447:E786448 IZ786447:IZ786448 SV786447:SV786448 ACR786447:ACR786448 AMN786447:AMN786448 AWJ786447:AWJ786448 BGF786447:BGF786448 BQB786447:BQB786448 BZX786447:BZX786448 CJT786447:CJT786448 CTP786447:CTP786448 DDL786447:DDL786448 DNH786447:DNH786448 DXD786447:DXD786448 EGZ786447:EGZ786448 EQV786447:EQV786448 FAR786447:FAR786448 FKN786447:FKN786448 FUJ786447:FUJ786448 GEF786447:GEF786448 GOB786447:GOB786448 GXX786447:GXX786448 HHT786447:HHT786448 HRP786447:HRP786448 IBL786447:IBL786448 ILH786447:ILH786448 IVD786447:IVD786448 JEZ786447:JEZ786448 JOV786447:JOV786448 JYR786447:JYR786448 KIN786447:KIN786448 KSJ786447:KSJ786448 LCF786447:LCF786448 LMB786447:LMB786448 LVX786447:LVX786448 MFT786447:MFT786448 MPP786447:MPP786448 MZL786447:MZL786448 NJH786447:NJH786448 NTD786447:NTD786448 OCZ786447:OCZ786448 OMV786447:OMV786448 OWR786447:OWR786448 PGN786447:PGN786448 PQJ786447:PQJ786448 QAF786447:QAF786448 QKB786447:QKB786448 QTX786447:QTX786448 RDT786447:RDT786448 RNP786447:RNP786448 RXL786447:RXL786448 SHH786447:SHH786448 SRD786447:SRD786448 TAZ786447:TAZ786448 TKV786447:TKV786448 TUR786447:TUR786448 UEN786447:UEN786448 UOJ786447:UOJ786448 UYF786447:UYF786448 VIB786447:VIB786448 VRX786447:VRX786448 WBT786447:WBT786448 WLP786447:WLP786448 WVL786447:WVL786448 E851983:E851984 IZ851983:IZ851984 SV851983:SV851984 ACR851983:ACR851984 AMN851983:AMN851984 AWJ851983:AWJ851984 BGF851983:BGF851984 BQB851983:BQB851984 BZX851983:BZX851984 CJT851983:CJT851984 CTP851983:CTP851984 DDL851983:DDL851984 DNH851983:DNH851984 DXD851983:DXD851984 EGZ851983:EGZ851984 EQV851983:EQV851984 FAR851983:FAR851984 FKN851983:FKN851984 FUJ851983:FUJ851984 GEF851983:GEF851984 GOB851983:GOB851984 GXX851983:GXX851984 HHT851983:HHT851984 HRP851983:HRP851984 IBL851983:IBL851984 ILH851983:ILH851984 IVD851983:IVD851984 JEZ851983:JEZ851984 JOV851983:JOV851984 JYR851983:JYR851984 KIN851983:KIN851984 KSJ851983:KSJ851984 LCF851983:LCF851984 LMB851983:LMB851984 LVX851983:LVX851984 MFT851983:MFT851984 MPP851983:MPP851984 MZL851983:MZL851984 NJH851983:NJH851984 NTD851983:NTD851984 OCZ851983:OCZ851984 OMV851983:OMV851984 OWR851983:OWR851984 PGN851983:PGN851984 PQJ851983:PQJ851984 QAF851983:QAF851984 QKB851983:QKB851984 QTX851983:QTX851984 RDT851983:RDT851984 RNP851983:RNP851984 RXL851983:RXL851984 SHH851983:SHH851984 SRD851983:SRD851984 TAZ851983:TAZ851984 TKV851983:TKV851984 TUR851983:TUR851984 UEN851983:UEN851984 UOJ851983:UOJ851984 UYF851983:UYF851984 VIB851983:VIB851984 VRX851983:VRX851984 WBT851983:WBT851984 WLP851983:WLP851984 WVL851983:WVL851984 E917519:E917520 IZ917519:IZ917520 SV917519:SV917520 ACR917519:ACR917520 AMN917519:AMN917520 AWJ917519:AWJ917520 BGF917519:BGF917520 BQB917519:BQB917520 BZX917519:BZX917520 CJT917519:CJT917520 CTP917519:CTP917520 DDL917519:DDL917520 DNH917519:DNH917520 DXD917519:DXD917520 EGZ917519:EGZ917520 EQV917519:EQV917520 FAR917519:FAR917520 FKN917519:FKN917520 FUJ917519:FUJ917520 GEF917519:GEF917520 GOB917519:GOB917520 GXX917519:GXX917520 HHT917519:HHT917520 HRP917519:HRP917520 IBL917519:IBL917520 ILH917519:ILH917520 IVD917519:IVD917520 JEZ917519:JEZ917520 JOV917519:JOV917520 JYR917519:JYR917520 KIN917519:KIN917520 KSJ917519:KSJ917520 LCF917519:LCF917520 LMB917519:LMB917520 LVX917519:LVX917520 MFT917519:MFT917520 MPP917519:MPP917520 MZL917519:MZL917520 NJH917519:NJH917520 NTD917519:NTD917520 OCZ917519:OCZ917520 OMV917519:OMV917520 OWR917519:OWR917520 PGN917519:PGN917520 PQJ917519:PQJ917520 QAF917519:QAF917520 QKB917519:QKB917520 QTX917519:QTX917520 RDT917519:RDT917520 RNP917519:RNP917520 RXL917519:RXL917520 SHH917519:SHH917520 SRD917519:SRD917520 TAZ917519:TAZ917520 TKV917519:TKV917520 TUR917519:TUR917520 UEN917519:UEN917520 UOJ917519:UOJ917520 UYF917519:UYF917520 VIB917519:VIB917520 VRX917519:VRX917520 WBT917519:WBT917520 WLP917519:WLP917520 WVL917519:WVL917520 E983055:E983056 IZ983055:IZ983056 SV983055:SV983056 ACR983055:ACR983056 AMN983055:AMN983056 AWJ983055:AWJ983056 BGF983055:BGF983056 BQB983055:BQB983056 BZX983055:BZX983056 CJT983055:CJT983056 CTP983055:CTP983056 DDL983055:DDL983056 DNH983055:DNH983056 DXD983055:DXD983056 EGZ983055:EGZ983056 EQV983055:EQV983056 FAR983055:FAR983056 FKN983055:FKN983056 FUJ983055:FUJ983056 GEF983055:GEF983056 GOB983055:GOB983056 GXX983055:GXX983056 HHT983055:HHT983056 HRP983055:HRP983056 IBL983055:IBL983056 ILH983055:ILH983056 IVD983055:IVD983056 JEZ983055:JEZ983056 JOV983055:JOV983056 JYR983055:JYR983056 KIN983055:KIN983056 KSJ983055:KSJ983056 LCF983055:LCF983056 LMB983055:LMB983056 LVX983055:LVX983056 MFT983055:MFT983056 MPP983055:MPP983056 MZL983055:MZL983056 NJH983055:NJH983056 NTD983055:NTD983056 OCZ983055:OCZ983056 OMV983055:OMV983056 OWR983055:OWR983056 PGN983055:PGN983056 PQJ983055:PQJ983056 QAF983055:QAF983056 QKB983055:QKB983056 QTX983055:QTX983056 RDT983055:RDT983056 RNP983055:RNP983056 RXL983055:RXL983056 SHH983055:SHH983056 SRD983055:SRD983056 TAZ983055:TAZ983056 TKV983055:TKV983056 TUR983055:TUR983056 UEN983055:UEN983056 UOJ983055:UOJ983056 UYF983055:UYF983056 VIB983055:VIB983056 VRX983055:VRX983056 WBT983055:WBT983056 E18:E19" xr:uid="{00000000-0002-0000-0200-000001000000}">
      <formula1>"Si, No"</formula1>
    </dataValidation>
    <dataValidation type="list" allowBlank="1" showInputMessage="1" showErrorMessage="1" sqref="WVU983054:WVV983054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N65550:O65550 JI65550:JJ65550 TE65550:TF65550 ADA65550:ADB65550 AMW65550:AMX65550 AWS65550:AWT65550 BGO65550:BGP65550 BQK65550:BQL65550 CAG65550:CAH65550 CKC65550:CKD65550 CTY65550:CTZ65550 DDU65550:DDV65550 DNQ65550:DNR65550 DXM65550:DXN65550 EHI65550:EHJ65550 ERE65550:ERF65550 FBA65550:FBB65550 FKW65550:FKX65550 FUS65550:FUT65550 GEO65550:GEP65550 GOK65550:GOL65550 GYG65550:GYH65550 HIC65550:HID65550 HRY65550:HRZ65550 IBU65550:IBV65550 ILQ65550:ILR65550 IVM65550:IVN65550 JFI65550:JFJ65550 JPE65550:JPF65550 JZA65550:JZB65550 KIW65550:KIX65550 KSS65550:KST65550 LCO65550:LCP65550 LMK65550:LML65550 LWG65550:LWH65550 MGC65550:MGD65550 MPY65550:MPZ65550 MZU65550:MZV65550 NJQ65550:NJR65550 NTM65550:NTN65550 ODI65550:ODJ65550 ONE65550:ONF65550 OXA65550:OXB65550 PGW65550:PGX65550 PQS65550:PQT65550 QAO65550:QAP65550 QKK65550:QKL65550 QUG65550:QUH65550 REC65550:RED65550 RNY65550:RNZ65550 RXU65550:RXV65550 SHQ65550:SHR65550 SRM65550:SRN65550 TBI65550:TBJ65550 TLE65550:TLF65550 TVA65550:TVB65550 UEW65550:UEX65550 UOS65550:UOT65550 UYO65550:UYP65550 VIK65550:VIL65550 VSG65550:VSH65550 WCC65550:WCD65550 WLY65550:WLZ65550 WVU65550:WVV65550 N131086:O131086 JI131086:JJ131086 TE131086:TF131086 ADA131086:ADB131086 AMW131086:AMX131086 AWS131086:AWT131086 BGO131086:BGP131086 BQK131086:BQL131086 CAG131086:CAH131086 CKC131086:CKD131086 CTY131086:CTZ131086 DDU131086:DDV131086 DNQ131086:DNR131086 DXM131086:DXN131086 EHI131086:EHJ131086 ERE131086:ERF131086 FBA131086:FBB131086 FKW131086:FKX131086 FUS131086:FUT131086 GEO131086:GEP131086 GOK131086:GOL131086 GYG131086:GYH131086 HIC131086:HID131086 HRY131086:HRZ131086 IBU131086:IBV131086 ILQ131086:ILR131086 IVM131086:IVN131086 JFI131086:JFJ131086 JPE131086:JPF131086 JZA131086:JZB131086 KIW131086:KIX131086 KSS131086:KST131086 LCO131086:LCP131086 LMK131086:LML131086 LWG131086:LWH131086 MGC131086:MGD131086 MPY131086:MPZ131086 MZU131086:MZV131086 NJQ131086:NJR131086 NTM131086:NTN131086 ODI131086:ODJ131086 ONE131086:ONF131086 OXA131086:OXB131086 PGW131086:PGX131086 PQS131086:PQT131086 QAO131086:QAP131086 QKK131086:QKL131086 QUG131086:QUH131086 REC131086:RED131086 RNY131086:RNZ131086 RXU131086:RXV131086 SHQ131086:SHR131086 SRM131086:SRN131086 TBI131086:TBJ131086 TLE131086:TLF131086 TVA131086:TVB131086 UEW131086:UEX131086 UOS131086:UOT131086 UYO131086:UYP131086 VIK131086:VIL131086 VSG131086:VSH131086 WCC131086:WCD131086 WLY131086:WLZ131086 WVU131086:WVV131086 N196622:O196622 JI196622:JJ196622 TE196622:TF196622 ADA196622:ADB196622 AMW196622:AMX196622 AWS196622:AWT196622 BGO196622:BGP196622 BQK196622:BQL196622 CAG196622:CAH196622 CKC196622:CKD196622 CTY196622:CTZ196622 DDU196622:DDV196622 DNQ196622:DNR196622 DXM196622:DXN196622 EHI196622:EHJ196622 ERE196622:ERF196622 FBA196622:FBB196622 FKW196622:FKX196622 FUS196622:FUT196622 GEO196622:GEP196622 GOK196622:GOL196622 GYG196622:GYH196622 HIC196622:HID196622 HRY196622:HRZ196622 IBU196622:IBV196622 ILQ196622:ILR196622 IVM196622:IVN196622 JFI196622:JFJ196622 JPE196622:JPF196622 JZA196622:JZB196622 KIW196622:KIX196622 KSS196622:KST196622 LCO196622:LCP196622 LMK196622:LML196622 LWG196622:LWH196622 MGC196622:MGD196622 MPY196622:MPZ196622 MZU196622:MZV196622 NJQ196622:NJR196622 NTM196622:NTN196622 ODI196622:ODJ196622 ONE196622:ONF196622 OXA196622:OXB196622 PGW196622:PGX196622 PQS196622:PQT196622 QAO196622:QAP196622 QKK196622:QKL196622 QUG196622:QUH196622 REC196622:RED196622 RNY196622:RNZ196622 RXU196622:RXV196622 SHQ196622:SHR196622 SRM196622:SRN196622 TBI196622:TBJ196622 TLE196622:TLF196622 TVA196622:TVB196622 UEW196622:UEX196622 UOS196622:UOT196622 UYO196622:UYP196622 VIK196622:VIL196622 VSG196622:VSH196622 WCC196622:WCD196622 WLY196622:WLZ196622 WVU196622:WVV196622 N262158:O262158 JI262158:JJ262158 TE262158:TF262158 ADA262158:ADB262158 AMW262158:AMX262158 AWS262158:AWT262158 BGO262158:BGP262158 BQK262158:BQL262158 CAG262158:CAH262158 CKC262158:CKD262158 CTY262158:CTZ262158 DDU262158:DDV262158 DNQ262158:DNR262158 DXM262158:DXN262158 EHI262158:EHJ262158 ERE262158:ERF262158 FBA262158:FBB262158 FKW262158:FKX262158 FUS262158:FUT262158 GEO262158:GEP262158 GOK262158:GOL262158 GYG262158:GYH262158 HIC262158:HID262158 HRY262158:HRZ262158 IBU262158:IBV262158 ILQ262158:ILR262158 IVM262158:IVN262158 JFI262158:JFJ262158 JPE262158:JPF262158 JZA262158:JZB262158 KIW262158:KIX262158 KSS262158:KST262158 LCO262158:LCP262158 LMK262158:LML262158 LWG262158:LWH262158 MGC262158:MGD262158 MPY262158:MPZ262158 MZU262158:MZV262158 NJQ262158:NJR262158 NTM262158:NTN262158 ODI262158:ODJ262158 ONE262158:ONF262158 OXA262158:OXB262158 PGW262158:PGX262158 PQS262158:PQT262158 QAO262158:QAP262158 QKK262158:QKL262158 QUG262158:QUH262158 REC262158:RED262158 RNY262158:RNZ262158 RXU262158:RXV262158 SHQ262158:SHR262158 SRM262158:SRN262158 TBI262158:TBJ262158 TLE262158:TLF262158 TVA262158:TVB262158 UEW262158:UEX262158 UOS262158:UOT262158 UYO262158:UYP262158 VIK262158:VIL262158 VSG262158:VSH262158 WCC262158:WCD262158 WLY262158:WLZ262158 WVU262158:WVV262158 N327694:O327694 JI327694:JJ327694 TE327694:TF327694 ADA327694:ADB327694 AMW327694:AMX327694 AWS327694:AWT327694 BGO327694:BGP327694 BQK327694:BQL327694 CAG327694:CAH327694 CKC327694:CKD327694 CTY327694:CTZ327694 DDU327694:DDV327694 DNQ327694:DNR327694 DXM327694:DXN327694 EHI327694:EHJ327694 ERE327694:ERF327694 FBA327694:FBB327694 FKW327694:FKX327694 FUS327694:FUT327694 GEO327694:GEP327694 GOK327694:GOL327694 GYG327694:GYH327694 HIC327694:HID327694 HRY327694:HRZ327694 IBU327694:IBV327694 ILQ327694:ILR327694 IVM327694:IVN327694 JFI327694:JFJ327694 JPE327694:JPF327694 JZA327694:JZB327694 KIW327694:KIX327694 KSS327694:KST327694 LCO327694:LCP327694 LMK327694:LML327694 LWG327694:LWH327694 MGC327694:MGD327694 MPY327694:MPZ327694 MZU327694:MZV327694 NJQ327694:NJR327694 NTM327694:NTN327694 ODI327694:ODJ327694 ONE327694:ONF327694 OXA327694:OXB327694 PGW327694:PGX327694 PQS327694:PQT327694 QAO327694:QAP327694 QKK327694:QKL327694 QUG327694:QUH327694 REC327694:RED327694 RNY327694:RNZ327694 RXU327694:RXV327694 SHQ327694:SHR327694 SRM327694:SRN327694 TBI327694:TBJ327694 TLE327694:TLF327694 TVA327694:TVB327694 UEW327694:UEX327694 UOS327694:UOT327694 UYO327694:UYP327694 VIK327694:VIL327694 VSG327694:VSH327694 WCC327694:WCD327694 WLY327694:WLZ327694 WVU327694:WVV327694 N393230:O393230 JI393230:JJ393230 TE393230:TF393230 ADA393230:ADB393230 AMW393230:AMX393230 AWS393230:AWT393230 BGO393230:BGP393230 BQK393230:BQL393230 CAG393230:CAH393230 CKC393230:CKD393230 CTY393230:CTZ393230 DDU393230:DDV393230 DNQ393230:DNR393230 DXM393230:DXN393230 EHI393230:EHJ393230 ERE393230:ERF393230 FBA393230:FBB393230 FKW393230:FKX393230 FUS393230:FUT393230 GEO393230:GEP393230 GOK393230:GOL393230 GYG393230:GYH393230 HIC393230:HID393230 HRY393230:HRZ393230 IBU393230:IBV393230 ILQ393230:ILR393230 IVM393230:IVN393230 JFI393230:JFJ393230 JPE393230:JPF393230 JZA393230:JZB393230 KIW393230:KIX393230 KSS393230:KST393230 LCO393230:LCP393230 LMK393230:LML393230 LWG393230:LWH393230 MGC393230:MGD393230 MPY393230:MPZ393230 MZU393230:MZV393230 NJQ393230:NJR393230 NTM393230:NTN393230 ODI393230:ODJ393230 ONE393230:ONF393230 OXA393230:OXB393230 PGW393230:PGX393230 PQS393230:PQT393230 QAO393230:QAP393230 QKK393230:QKL393230 QUG393230:QUH393230 REC393230:RED393230 RNY393230:RNZ393230 RXU393230:RXV393230 SHQ393230:SHR393230 SRM393230:SRN393230 TBI393230:TBJ393230 TLE393230:TLF393230 TVA393230:TVB393230 UEW393230:UEX393230 UOS393230:UOT393230 UYO393230:UYP393230 VIK393230:VIL393230 VSG393230:VSH393230 WCC393230:WCD393230 WLY393230:WLZ393230 WVU393230:WVV393230 N458766:O458766 JI458766:JJ458766 TE458766:TF458766 ADA458766:ADB458766 AMW458766:AMX458766 AWS458766:AWT458766 BGO458766:BGP458766 BQK458766:BQL458766 CAG458766:CAH458766 CKC458766:CKD458766 CTY458766:CTZ458766 DDU458766:DDV458766 DNQ458766:DNR458766 DXM458766:DXN458766 EHI458766:EHJ458766 ERE458766:ERF458766 FBA458766:FBB458766 FKW458766:FKX458766 FUS458766:FUT458766 GEO458766:GEP458766 GOK458766:GOL458766 GYG458766:GYH458766 HIC458766:HID458766 HRY458766:HRZ458766 IBU458766:IBV458766 ILQ458766:ILR458766 IVM458766:IVN458766 JFI458766:JFJ458766 JPE458766:JPF458766 JZA458766:JZB458766 KIW458766:KIX458766 KSS458766:KST458766 LCO458766:LCP458766 LMK458766:LML458766 LWG458766:LWH458766 MGC458766:MGD458766 MPY458766:MPZ458766 MZU458766:MZV458766 NJQ458766:NJR458766 NTM458766:NTN458766 ODI458766:ODJ458766 ONE458766:ONF458766 OXA458766:OXB458766 PGW458766:PGX458766 PQS458766:PQT458766 QAO458766:QAP458766 QKK458766:QKL458766 QUG458766:QUH458766 REC458766:RED458766 RNY458766:RNZ458766 RXU458766:RXV458766 SHQ458766:SHR458766 SRM458766:SRN458766 TBI458766:TBJ458766 TLE458766:TLF458766 TVA458766:TVB458766 UEW458766:UEX458766 UOS458766:UOT458766 UYO458766:UYP458766 VIK458766:VIL458766 VSG458766:VSH458766 WCC458766:WCD458766 WLY458766:WLZ458766 WVU458766:WVV458766 N524302:O524302 JI524302:JJ524302 TE524302:TF524302 ADA524302:ADB524302 AMW524302:AMX524302 AWS524302:AWT524302 BGO524302:BGP524302 BQK524302:BQL524302 CAG524302:CAH524302 CKC524302:CKD524302 CTY524302:CTZ524302 DDU524302:DDV524302 DNQ524302:DNR524302 DXM524302:DXN524302 EHI524302:EHJ524302 ERE524302:ERF524302 FBA524302:FBB524302 FKW524302:FKX524302 FUS524302:FUT524302 GEO524302:GEP524302 GOK524302:GOL524302 GYG524302:GYH524302 HIC524302:HID524302 HRY524302:HRZ524302 IBU524302:IBV524302 ILQ524302:ILR524302 IVM524302:IVN524302 JFI524302:JFJ524302 JPE524302:JPF524302 JZA524302:JZB524302 KIW524302:KIX524302 KSS524302:KST524302 LCO524302:LCP524302 LMK524302:LML524302 LWG524302:LWH524302 MGC524302:MGD524302 MPY524302:MPZ524302 MZU524302:MZV524302 NJQ524302:NJR524302 NTM524302:NTN524302 ODI524302:ODJ524302 ONE524302:ONF524302 OXA524302:OXB524302 PGW524302:PGX524302 PQS524302:PQT524302 QAO524302:QAP524302 QKK524302:QKL524302 QUG524302:QUH524302 REC524302:RED524302 RNY524302:RNZ524302 RXU524302:RXV524302 SHQ524302:SHR524302 SRM524302:SRN524302 TBI524302:TBJ524302 TLE524302:TLF524302 TVA524302:TVB524302 UEW524302:UEX524302 UOS524302:UOT524302 UYO524302:UYP524302 VIK524302:VIL524302 VSG524302:VSH524302 WCC524302:WCD524302 WLY524302:WLZ524302 WVU524302:WVV524302 N589838:O589838 JI589838:JJ589838 TE589838:TF589838 ADA589838:ADB589838 AMW589838:AMX589838 AWS589838:AWT589838 BGO589838:BGP589838 BQK589838:BQL589838 CAG589838:CAH589838 CKC589838:CKD589838 CTY589838:CTZ589838 DDU589838:DDV589838 DNQ589838:DNR589838 DXM589838:DXN589838 EHI589838:EHJ589838 ERE589838:ERF589838 FBA589838:FBB589838 FKW589838:FKX589838 FUS589838:FUT589838 GEO589838:GEP589838 GOK589838:GOL589838 GYG589838:GYH589838 HIC589838:HID589838 HRY589838:HRZ589838 IBU589838:IBV589838 ILQ589838:ILR589838 IVM589838:IVN589838 JFI589838:JFJ589838 JPE589838:JPF589838 JZA589838:JZB589838 KIW589838:KIX589838 KSS589838:KST589838 LCO589838:LCP589838 LMK589838:LML589838 LWG589838:LWH589838 MGC589838:MGD589838 MPY589838:MPZ589838 MZU589838:MZV589838 NJQ589838:NJR589838 NTM589838:NTN589838 ODI589838:ODJ589838 ONE589838:ONF589838 OXA589838:OXB589838 PGW589838:PGX589838 PQS589838:PQT589838 QAO589838:QAP589838 QKK589838:QKL589838 QUG589838:QUH589838 REC589838:RED589838 RNY589838:RNZ589838 RXU589838:RXV589838 SHQ589838:SHR589838 SRM589838:SRN589838 TBI589838:TBJ589838 TLE589838:TLF589838 TVA589838:TVB589838 UEW589838:UEX589838 UOS589838:UOT589838 UYO589838:UYP589838 VIK589838:VIL589838 VSG589838:VSH589838 WCC589838:WCD589838 WLY589838:WLZ589838 WVU589838:WVV589838 N655374:O655374 JI655374:JJ655374 TE655374:TF655374 ADA655374:ADB655374 AMW655374:AMX655374 AWS655374:AWT655374 BGO655374:BGP655374 BQK655374:BQL655374 CAG655374:CAH655374 CKC655374:CKD655374 CTY655374:CTZ655374 DDU655374:DDV655374 DNQ655374:DNR655374 DXM655374:DXN655374 EHI655374:EHJ655374 ERE655374:ERF655374 FBA655374:FBB655374 FKW655374:FKX655374 FUS655374:FUT655374 GEO655374:GEP655374 GOK655374:GOL655374 GYG655374:GYH655374 HIC655374:HID655374 HRY655374:HRZ655374 IBU655374:IBV655374 ILQ655374:ILR655374 IVM655374:IVN655374 JFI655374:JFJ655374 JPE655374:JPF655374 JZA655374:JZB655374 KIW655374:KIX655374 KSS655374:KST655374 LCO655374:LCP655374 LMK655374:LML655374 LWG655374:LWH655374 MGC655374:MGD655374 MPY655374:MPZ655374 MZU655374:MZV655374 NJQ655374:NJR655374 NTM655374:NTN655374 ODI655374:ODJ655374 ONE655374:ONF655374 OXA655374:OXB655374 PGW655374:PGX655374 PQS655374:PQT655374 QAO655374:QAP655374 QKK655374:QKL655374 QUG655374:QUH655374 REC655374:RED655374 RNY655374:RNZ655374 RXU655374:RXV655374 SHQ655374:SHR655374 SRM655374:SRN655374 TBI655374:TBJ655374 TLE655374:TLF655374 TVA655374:TVB655374 UEW655374:UEX655374 UOS655374:UOT655374 UYO655374:UYP655374 VIK655374:VIL655374 VSG655374:VSH655374 WCC655374:WCD655374 WLY655374:WLZ655374 WVU655374:WVV655374 N720910:O720910 JI720910:JJ720910 TE720910:TF720910 ADA720910:ADB720910 AMW720910:AMX720910 AWS720910:AWT720910 BGO720910:BGP720910 BQK720910:BQL720910 CAG720910:CAH720910 CKC720910:CKD720910 CTY720910:CTZ720910 DDU720910:DDV720910 DNQ720910:DNR720910 DXM720910:DXN720910 EHI720910:EHJ720910 ERE720910:ERF720910 FBA720910:FBB720910 FKW720910:FKX720910 FUS720910:FUT720910 GEO720910:GEP720910 GOK720910:GOL720910 GYG720910:GYH720910 HIC720910:HID720910 HRY720910:HRZ720910 IBU720910:IBV720910 ILQ720910:ILR720910 IVM720910:IVN720910 JFI720910:JFJ720910 JPE720910:JPF720910 JZA720910:JZB720910 KIW720910:KIX720910 KSS720910:KST720910 LCO720910:LCP720910 LMK720910:LML720910 LWG720910:LWH720910 MGC720910:MGD720910 MPY720910:MPZ720910 MZU720910:MZV720910 NJQ720910:NJR720910 NTM720910:NTN720910 ODI720910:ODJ720910 ONE720910:ONF720910 OXA720910:OXB720910 PGW720910:PGX720910 PQS720910:PQT720910 QAO720910:QAP720910 QKK720910:QKL720910 QUG720910:QUH720910 REC720910:RED720910 RNY720910:RNZ720910 RXU720910:RXV720910 SHQ720910:SHR720910 SRM720910:SRN720910 TBI720910:TBJ720910 TLE720910:TLF720910 TVA720910:TVB720910 UEW720910:UEX720910 UOS720910:UOT720910 UYO720910:UYP720910 VIK720910:VIL720910 VSG720910:VSH720910 WCC720910:WCD720910 WLY720910:WLZ720910 WVU720910:WVV720910 N786446:O786446 JI786446:JJ786446 TE786446:TF786446 ADA786446:ADB786446 AMW786446:AMX786446 AWS786446:AWT786446 BGO786446:BGP786446 BQK786446:BQL786446 CAG786446:CAH786446 CKC786446:CKD786446 CTY786446:CTZ786446 DDU786446:DDV786446 DNQ786446:DNR786446 DXM786446:DXN786446 EHI786446:EHJ786446 ERE786446:ERF786446 FBA786446:FBB786446 FKW786446:FKX786446 FUS786446:FUT786446 GEO786446:GEP786446 GOK786446:GOL786446 GYG786446:GYH786446 HIC786446:HID786446 HRY786446:HRZ786446 IBU786446:IBV786446 ILQ786446:ILR786446 IVM786446:IVN786446 JFI786446:JFJ786446 JPE786446:JPF786446 JZA786446:JZB786446 KIW786446:KIX786446 KSS786446:KST786446 LCO786446:LCP786446 LMK786446:LML786446 LWG786446:LWH786446 MGC786446:MGD786446 MPY786446:MPZ786446 MZU786446:MZV786446 NJQ786446:NJR786446 NTM786446:NTN786446 ODI786446:ODJ786446 ONE786446:ONF786446 OXA786446:OXB786446 PGW786446:PGX786446 PQS786446:PQT786446 QAO786446:QAP786446 QKK786446:QKL786446 QUG786446:QUH786446 REC786446:RED786446 RNY786446:RNZ786446 RXU786446:RXV786446 SHQ786446:SHR786446 SRM786446:SRN786446 TBI786446:TBJ786446 TLE786446:TLF786446 TVA786446:TVB786446 UEW786446:UEX786446 UOS786446:UOT786446 UYO786446:UYP786446 VIK786446:VIL786446 VSG786446:VSH786446 WCC786446:WCD786446 WLY786446:WLZ786446 WVU786446:WVV786446 N851982:O851982 JI851982:JJ851982 TE851982:TF851982 ADA851982:ADB851982 AMW851982:AMX851982 AWS851982:AWT851982 BGO851982:BGP851982 BQK851982:BQL851982 CAG851982:CAH851982 CKC851982:CKD851982 CTY851982:CTZ851982 DDU851982:DDV851982 DNQ851982:DNR851982 DXM851982:DXN851982 EHI851982:EHJ851982 ERE851982:ERF851982 FBA851982:FBB851982 FKW851982:FKX851982 FUS851982:FUT851982 GEO851982:GEP851982 GOK851982:GOL851982 GYG851982:GYH851982 HIC851982:HID851982 HRY851982:HRZ851982 IBU851982:IBV851982 ILQ851982:ILR851982 IVM851982:IVN851982 JFI851982:JFJ851982 JPE851982:JPF851982 JZA851982:JZB851982 KIW851982:KIX851982 KSS851982:KST851982 LCO851982:LCP851982 LMK851982:LML851982 LWG851982:LWH851982 MGC851982:MGD851982 MPY851982:MPZ851982 MZU851982:MZV851982 NJQ851982:NJR851982 NTM851982:NTN851982 ODI851982:ODJ851982 ONE851982:ONF851982 OXA851982:OXB851982 PGW851982:PGX851982 PQS851982:PQT851982 QAO851982:QAP851982 QKK851982:QKL851982 QUG851982:QUH851982 REC851982:RED851982 RNY851982:RNZ851982 RXU851982:RXV851982 SHQ851982:SHR851982 SRM851982:SRN851982 TBI851982:TBJ851982 TLE851982:TLF851982 TVA851982:TVB851982 UEW851982:UEX851982 UOS851982:UOT851982 UYO851982:UYP851982 VIK851982:VIL851982 VSG851982:VSH851982 WCC851982:WCD851982 WLY851982:WLZ851982 WVU851982:WVV851982 N917518:O917518 JI917518:JJ917518 TE917518:TF917518 ADA917518:ADB917518 AMW917518:AMX917518 AWS917518:AWT917518 BGO917518:BGP917518 BQK917518:BQL917518 CAG917518:CAH917518 CKC917518:CKD917518 CTY917518:CTZ917518 DDU917518:DDV917518 DNQ917518:DNR917518 DXM917518:DXN917518 EHI917518:EHJ917518 ERE917518:ERF917518 FBA917518:FBB917518 FKW917518:FKX917518 FUS917518:FUT917518 GEO917518:GEP917518 GOK917518:GOL917518 GYG917518:GYH917518 HIC917518:HID917518 HRY917518:HRZ917518 IBU917518:IBV917518 ILQ917518:ILR917518 IVM917518:IVN917518 JFI917518:JFJ917518 JPE917518:JPF917518 JZA917518:JZB917518 KIW917518:KIX917518 KSS917518:KST917518 LCO917518:LCP917518 LMK917518:LML917518 LWG917518:LWH917518 MGC917518:MGD917518 MPY917518:MPZ917518 MZU917518:MZV917518 NJQ917518:NJR917518 NTM917518:NTN917518 ODI917518:ODJ917518 ONE917518:ONF917518 OXA917518:OXB917518 PGW917518:PGX917518 PQS917518:PQT917518 QAO917518:QAP917518 QKK917518:QKL917518 QUG917518:QUH917518 REC917518:RED917518 RNY917518:RNZ917518 RXU917518:RXV917518 SHQ917518:SHR917518 SRM917518:SRN917518 TBI917518:TBJ917518 TLE917518:TLF917518 TVA917518:TVB917518 UEW917518:UEX917518 UOS917518:UOT917518 UYO917518:UYP917518 VIK917518:VIL917518 VSG917518:VSH917518 WCC917518:WCD917518 WLY917518:WLZ917518 WVU917518:WVV917518 N983054:O983054 JI983054:JJ983054 TE983054:TF983054 ADA983054:ADB983054 AMW983054:AMX983054 AWS983054:AWT983054 BGO983054:BGP983054 BQK983054:BQL983054 CAG983054:CAH983054 CKC983054:CKD983054 CTY983054:CTZ983054 DDU983054:DDV983054 DNQ983054:DNR983054 DXM983054:DXN983054 EHI983054:EHJ983054 ERE983054:ERF983054 FBA983054:FBB983054 FKW983054:FKX983054 FUS983054:FUT983054 GEO983054:GEP983054 GOK983054:GOL983054 GYG983054:GYH983054 HIC983054:HID983054 HRY983054:HRZ983054 IBU983054:IBV983054 ILQ983054:ILR983054 IVM983054:IVN983054 JFI983054:JFJ983054 JPE983054:JPF983054 JZA983054:JZB983054 KIW983054:KIX983054 KSS983054:KST983054 LCO983054:LCP983054 LMK983054:LML983054 LWG983054:LWH983054 MGC983054:MGD983054 MPY983054:MPZ983054 MZU983054:MZV983054 NJQ983054:NJR983054 NTM983054:NTN983054 ODI983054:ODJ983054 ONE983054:ONF983054 OXA983054:OXB983054 PGW983054:PGX983054 PQS983054:PQT983054 QAO983054:QAP983054 QKK983054:QKL983054 QUG983054:QUH983054 REC983054:RED983054 RNY983054:RNZ983054 RXU983054:RXV983054 SHQ983054:SHR983054 SRM983054:SRN983054 TBI983054:TBJ983054 TLE983054:TLF983054 TVA983054:TVB983054 UEW983054:UEX983054 UOS983054:UOT983054 UYO983054:UYP983054 VIK983054:VIL983054 VSG983054:VSH983054 WCC983054:WCD983054 WLY983054:WLZ983054" xr:uid="{00000000-0002-0000-0200-000002000000}">
      <formula1>"Si,No"</formula1>
    </dataValidation>
    <dataValidation allowBlank="1" showInputMessage="1" showErrorMessage="1" prompt="Celda formulada, información proveniente de la pestaña de deficiencias." sqref="WVL983058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E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E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E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E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E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E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E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E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E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E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E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E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E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E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E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E21" xr:uid="{00000000-0002-0000-0200-000003000000}"/>
  </dataValidations>
  <pageMargins left="0.25" right="0.25" top="0.75" bottom="0.75" header="0.3" footer="0.3"/>
  <pageSetup scale="19" orientation="landscape" verticalDpi="300" r:id="rId1"/>
  <colBreaks count="2" manualBreakCount="2">
    <brk id="8" max="35" man="1"/>
    <brk id="15" max="3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8BC0F-2AB2-4C7E-84A1-958E2CCE0951}">
  <sheetPr>
    <pageSetUpPr fitToPage="1"/>
  </sheetPr>
  <dimension ref="A1"/>
  <sheetViews>
    <sheetView workbookViewId="0">
      <selection activeCell="O10" sqref="O10"/>
    </sheetView>
  </sheetViews>
  <sheetFormatPr baseColWidth="10" defaultRowHeight="14.25" x14ac:dyDescent="0.2"/>
  <cols>
    <col min="12" max="12" width="10.25" customWidth="1"/>
    <col min="13" max="13" width="7.875" customWidth="1"/>
  </cols>
  <sheetData/>
  <pageMargins left="0.7" right="0.7" top="0.75" bottom="0.75" header="0.3" footer="0.3"/>
  <pageSetup scale="5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0"/>
  <dimension ref="A1:S82"/>
  <sheetViews>
    <sheetView topLeftCell="C1" workbookViewId="0">
      <selection activeCell="M78" sqref="M78"/>
    </sheetView>
  </sheetViews>
  <sheetFormatPr baseColWidth="10" defaultColWidth="10" defaultRowHeight="12.75" x14ac:dyDescent="0.2"/>
  <cols>
    <col min="1" max="1" width="10" style="19"/>
    <col min="2" max="4" width="19.5" style="19" customWidth="1"/>
    <col min="5" max="5" width="30.25" style="19" customWidth="1"/>
    <col min="6" max="6" width="31.875" style="19" bestFit="1" customWidth="1"/>
    <col min="7" max="7" width="10" style="19"/>
    <col min="8" max="8" width="10.75" style="19" bestFit="1" customWidth="1"/>
    <col min="9" max="9" width="11.125" style="19" customWidth="1"/>
    <col min="10" max="12" width="10" style="19"/>
    <col min="13" max="14" width="15.375" style="19" customWidth="1"/>
    <col min="15" max="16384" width="10" style="19"/>
  </cols>
  <sheetData>
    <row r="1" spans="1:19" ht="81.75" customHeight="1" x14ac:dyDescent="0.2">
      <c r="A1" s="2" t="s">
        <v>0</v>
      </c>
      <c r="B1" s="2" t="s">
        <v>134</v>
      </c>
      <c r="C1" s="4" t="s">
        <v>133</v>
      </c>
      <c r="D1" s="4" t="s">
        <v>132</v>
      </c>
      <c r="E1" s="4" t="s">
        <v>131</v>
      </c>
      <c r="F1" s="2" t="s">
        <v>1</v>
      </c>
      <c r="G1" s="3" t="s">
        <v>130</v>
      </c>
      <c r="H1" s="3" t="s">
        <v>129</v>
      </c>
      <c r="I1" s="3" t="s">
        <v>128</v>
      </c>
      <c r="J1" s="3" t="s">
        <v>127</v>
      </c>
      <c r="K1" s="3" t="s">
        <v>126</v>
      </c>
      <c r="L1" s="3" t="s">
        <v>125</v>
      </c>
      <c r="M1" s="25" t="s">
        <v>124</v>
      </c>
      <c r="N1" s="25"/>
    </row>
    <row r="2" spans="1:19" ht="12.75" customHeight="1" x14ac:dyDescent="0.2">
      <c r="A2" s="20" t="s">
        <v>123</v>
      </c>
      <c r="B2" s="20" t="str">
        <f t="shared" ref="B2:B42" si="0">+LEFT(A2,1)</f>
        <v>1</v>
      </c>
      <c r="C2" s="20" t="e">
        <f>+MID(VLOOKUP(A2,#REF!,2,0),4,LEN(VLOOKUP(A2,#REF!,2,0))-4)</f>
        <v>#REF!</v>
      </c>
      <c r="D2" s="20" t="s">
        <v>19</v>
      </c>
      <c r="E2" s="20" t="e">
        <f>+VLOOKUP(A2,#REF!,3,0)</f>
        <v>#REF!</v>
      </c>
      <c r="F2" s="20" t="e">
        <f>+VLOOKUP(A2,#REF!,10,0)</f>
        <v>#REF!</v>
      </c>
      <c r="G2" s="20" t="e">
        <f>+VLOOKUP(A2,#REF!,13,0)</f>
        <v>#REF!</v>
      </c>
      <c r="H2" s="21" t="e">
        <f>+_xlfn.RANK.EQ(G2,$G$2:$G$82,1)</f>
        <v>#REF!</v>
      </c>
      <c r="I2" s="20" t="e">
        <f t="shared" ref="I2:I33" si="1">+IF(F2=$F$2,$P$4,IF(F2=$F$3,$P$2,$P$3))</f>
        <v>#REF!</v>
      </c>
      <c r="J2" s="20" t="s">
        <v>114</v>
      </c>
      <c r="K2" s="20" t="e">
        <f>+IF(ISBLANK(VLOOKUP(A2,#REF!,5,0)),"",VLOOKUP(A2,#REF!,5,0))</f>
        <v>#REF!</v>
      </c>
      <c r="L2" s="20" t="e">
        <f>+IF(ISBLANK(VLOOKUP(A2,#REF!,9,0)),"",VLOOKUP(A2,#REF!,9,0))</f>
        <v>#REF!</v>
      </c>
      <c r="M2" s="20" t="e">
        <f>+IF(OR(AND(K2=1,L2=1),AND(ISBLANK(K2),ISBLANK(L2)),K2="",L2=""),0,IF(OR(AND(K2=1,L2=2),AND(K2=1,L2=3)),0.25,IF(OR(AND(K2=2,L2=2),AND(K2=3,L2=1),AND(K2=3,L2=2),AND(K2=2,L2=1)),0.5,IF(AND(K2=2,L2=3),0.75,1))))</f>
        <v>#REF!</v>
      </c>
      <c r="N2" s="20" t="e">
        <f t="shared" ref="N2:N33" si="2">+AVERAGEIF($D$2:$D$82,D2,$M$2:$M$82)</f>
        <v>#REF!</v>
      </c>
      <c r="O2" s="24" t="s">
        <v>2</v>
      </c>
      <c r="P2" s="22" t="s">
        <v>122</v>
      </c>
      <c r="Q2" s="22"/>
      <c r="R2" s="20"/>
      <c r="S2" s="20"/>
    </row>
    <row r="3" spans="1:19" ht="12.75" customHeight="1" x14ac:dyDescent="0.2">
      <c r="A3" s="20" t="s">
        <v>121</v>
      </c>
      <c r="B3" s="20" t="str">
        <f t="shared" si="0"/>
        <v>1</v>
      </c>
      <c r="C3" s="20" t="e">
        <f>+MID(VLOOKUP(A3,#REF!,2,0),4,LEN(VLOOKUP(A3,#REF!,2,0))-4)</f>
        <v>#REF!</v>
      </c>
      <c r="D3" s="20" t="s">
        <v>19</v>
      </c>
      <c r="E3" s="20" t="e">
        <f>+VLOOKUP(A3,#REF!,3,0)</f>
        <v>#REF!</v>
      </c>
      <c r="F3" s="20" t="e">
        <f>+VLOOKUP(A3,#REF!,10,0)</f>
        <v>#REF!</v>
      </c>
      <c r="G3" s="20" t="e">
        <f>+VLOOKUP(A3,#REF!,13,0)</f>
        <v>#REF!</v>
      </c>
      <c r="H3" s="21" t="e">
        <f t="shared" ref="H3:H33" si="3">+_xlfn.RANK.EQ(G3,$G$2:$G$82,1)</f>
        <v>#REF!</v>
      </c>
      <c r="I3" s="20" t="e">
        <f t="shared" si="1"/>
        <v>#REF!</v>
      </c>
      <c r="J3" s="20" t="s">
        <v>114</v>
      </c>
      <c r="K3" s="20" t="e">
        <f>+IF(ISBLANK(VLOOKUP(A3,#REF!,5,0)),"",VLOOKUP(A3,#REF!,5,0))</f>
        <v>#REF!</v>
      </c>
      <c r="L3" s="20" t="e">
        <f>+IF(ISBLANK(VLOOKUP(A3,#REF!,9,0)),"",VLOOKUP(A3,#REF!,9,0))</f>
        <v>#REF!</v>
      </c>
      <c r="M3" s="20" t="e">
        <f t="shared" ref="M3:M33" si="4">+IF(OR(AND(K3=1,L3=1),AND(ISBLANK(K3),ISBLANK(L3)),K3="",L3=""),0,IF(OR(AND(K3=1,L3=2),AND(K3=1,L3=3)),0.25,IF(OR(AND(K3=2,L3=2),AND(K3=3,L3=1),AND(K3=3,L3=2),AND(K3=2,L3=1)),0.5,IF(AND(K3=2,L3=3),0.75,1))))</f>
        <v>#REF!</v>
      </c>
      <c r="N3" s="20" t="e">
        <f t="shared" si="2"/>
        <v>#REF!</v>
      </c>
      <c r="O3" s="23" t="s">
        <v>3</v>
      </c>
      <c r="P3" s="22" t="s">
        <v>120</v>
      </c>
      <c r="Q3" s="22"/>
      <c r="R3" s="20" t="s">
        <v>119</v>
      </c>
      <c r="S3" s="20"/>
    </row>
    <row r="4" spans="1:19" ht="16.5" customHeight="1" x14ac:dyDescent="0.2">
      <c r="A4" s="20" t="s">
        <v>118</v>
      </c>
      <c r="B4" s="20" t="str">
        <f t="shared" si="0"/>
        <v>1</v>
      </c>
      <c r="C4" s="20" t="e">
        <f>+MID(VLOOKUP(A4,#REF!,2,0),4,LEN(VLOOKUP(A4,#REF!,2,0))-4)</f>
        <v>#REF!</v>
      </c>
      <c r="D4" s="20" t="s">
        <v>19</v>
      </c>
      <c r="E4" s="20" t="e">
        <f>+VLOOKUP(A4,#REF!,3,0)</f>
        <v>#REF!</v>
      </c>
      <c r="F4" s="20" t="e">
        <f>+VLOOKUP(A4,#REF!,10,0)</f>
        <v>#REF!</v>
      </c>
      <c r="G4" s="20" t="e">
        <f>+VLOOKUP(A4,#REF!,13,0)</f>
        <v>#REF!</v>
      </c>
      <c r="H4" s="21" t="e">
        <f t="shared" si="3"/>
        <v>#REF!</v>
      </c>
      <c r="I4" s="20" t="e">
        <f t="shared" si="1"/>
        <v>#REF!</v>
      </c>
      <c r="J4" s="20" t="s">
        <v>114</v>
      </c>
      <c r="K4" s="20" t="e">
        <f>+IF(ISBLANK(VLOOKUP(A4,#REF!,5,0)),"",VLOOKUP(A4,#REF!,5,0))</f>
        <v>#REF!</v>
      </c>
      <c r="L4" s="20" t="e">
        <f>+IF(ISBLANK(VLOOKUP(A4,#REF!,9,0)),"",VLOOKUP(A4,#REF!,9,0))</f>
        <v>#REF!</v>
      </c>
      <c r="M4" s="20" t="e">
        <f t="shared" si="4"/>
        <v>#REF!</v>
      </c>
      <c r="N4" s="20" t="e">
        <f t="shared" si="2"/>
        <v>#REF!</v>
      </c>
      <c r="O4" s="23" t="s">
        <v>4</v>
      </c>
      <c r="P4" s="22" t="s">
        <v>117</v>
      </c>
      <c r="Q4" s="22"/>
      <c r="R4" s="20"/>
      <c r="S4" s="20"/>
    </row>
    <row r="5" spans="1:19" x14ac:dyDescent="0.2">
      <c r="A5" s="20" t="s">
        <v>116</v>
      </c>
      <c r="B5" s="20" t="str">
        <f t="shared" si="0"/>
        <v>1</v>
      </c>
      <c r="C5" s="20" t="e">
        <f>+MID(VLOOKUP(A5,#REF!,2,0),4,LEN(VLOOKUP(A5,#REF!,2,0))-4)</f>
        <v>#REF!</v>
      </c>
      <c r="D5" s="20" t="s">
        <v>19</v>
      </c>
      <c r="E5" s="20" t="e">
        <f>+VLOOKUP(A5,#REF!,3,0)</f>
        <v>#REF!</v>
      </c>
      <c r="F5" s="20" t="e">
        <f>+VLOOKUP(A5,#REF!,10,0)</f>
        <v>#REF!</v>
      </c>
      <c r="G5" s="20" t="e">
        <f>+VLOOKUP(A5,#REF!,13,0)</f>
        <v>#REF!</v>
      </c>
      <c r="H5" s="21" t="e">
        <f t="shared" si="3"/>
        <v>#REF!</v>
      </c>
      <c r="I5" s="20" t="e">
        <f t="shared" si="1"/>
        <v>#REF!</v>
      </c>
      <c r="J5" s="20" t="s">
        <v>114</v>
      </c>
      <c r="K5" s="20" t="e">
        <f>+IF(ISBLANK(VLOOKUP(A5,#REF!,5,0)),"",VLOOKUP(A5,#REF!,5,0))</f>
        <v>#REF!</v>
      </c>
      <c r="L5" s="20" t="e">
        <f>+IF(ISBLANK(VLOOKUP(A5,#REF!,9,0)),"",VLOOKUP(A5,#REF!,9,0))</f>
        <v>#REF!</v>
      </c>
      <c r="M5" s="20" t="e">
        <f t="shared" si="4"/>
        <v>#REF!</v>
      </c>
      <c r="N5" s="20" t="e">
        <f t="shared" si="2"/>
        <v>#REF!</v>
      </c>
      <c r="O5" s="20"/>
      <c r="P5" s="20"/>
    </row>
    <row r="6" spans="1:19" x14ac:dyDescent="0.2">
      <c r="A6" s="20" t="s">
        <v>115</v>
      </c>
      <c r="B6" s="20" t="str">
        <f t="shared" si="0"/>
        <v>1</v>
      </c>
      <c r="C6" s="20" t="e">
        <f>+MID(VLOOKUP(A6,#REF!,2,0),4,LEN(VLOOKUP(A6,#REF!,2,0))-4)</f>
        <v>#REF!</v>
      </c>
      <c r="D6" s="20" t="s">
        <v>19</v>
      </c>
      <c r="E6" s="20" t="e">
        <f>+VLOOKUP(A6,#REF!,3,0)</f>
        <v>#REF!</v>
      </c>
      <c r="F6" s="20" t="e">
        <f>+VLOOKUP(A6,#REF!,10,0)</f>
        <v>#REF!</v>
      </c>
      <c r="G6" s="20" t="e">
        <f>+VLOOKUP(A6,#REF!,13,0)</f>
        <v>#REF!</v>
      </c>
      <c r="H6" s="21" t="e">
        <f t="shared" si="3"/>
        <v>#REF!</v>
      </c>
      <c r="I6" s="20" t="e">
        <f t="shared" si="1"/>
        <v>#REF!</v>
      </c>
      <c r="J6" s="20" t="s">
        <v>114</v>
      </c>
      <c r="K6" s="20" t="e">
        <f>+IF(ISBLANK(VLOOKUP(A6,#REF!,5,0)),"",VLOOKUP(A6,#REF!,5,0))</f>
        <v>#REF!</v>
      </c>
      <c r="L6" s="20" t="e">
        <f>+IF(ISBLANK(VLOOKUP(A6,#REF!,9,0)),"",VLOOKUP(A6,#REF!,9,0))</f>
        <v>#REF!</v>
      </c>
      <c r="M6" s="20" t="e">
        <f t="shared" si="4"/>
        <v>#REF!</v>
      </c>
      <c r="N6" s="20" t="e">
        <f t="shared" si="2"/>
        <v>#REF!</v>
      </c>
      <c r="O6" s="20"/>
      <c r="P6" s="20"/>
    </row>
    <row r="7" spans="1:19" x14ac:dyDescent="0.2">
      <c r="A7" s="20" t="s">
        <v>113</v>
      </c>
      <c r="B7" s="20" t="str">
        <f t="shared" si="0"/>
        <v>2</v>
      </c>
      <c r="C7" s="20" t="e">
        <f>+MID(VLOOKUP(A7,#REF!,2,0),4,LEN(VLOOKUP(A7,#REF!,2,0))-4)</f>
        <v>#REF!</v>
      </c>
      <c r="D7" s="20" t="s">
        <v>19</v>
      </c>
      <c r="E7" s="20" t="e">
        <f>+VLOOKUP(A7,#REF!,3,0)</f>
        <v>#REF!</v>
      </c>
      <c r="F7" s="20" t="e">
        <f>+VLOOKUP(A7,#REF!,10,0)</f>
        <v>#REF!</v>
      </c>
      <c r="G7" s="20" t="e">
        <f>+VLOOKUP(A7,#REF!,13,0)</f>
        <v>#REF!</v>
      </c>
      <c r="H7" s="21" t="e">
        <f t="shared" si="3"/>
        <v>#REF!</v>
      </c>
      <c r="I7" s="20" t="e">
        <f t="shared" si="1"/>
        <v>#REF!</v>
      </c>
      <c r="J7" s="20" t="s">
        <v>110</v>
      </c>
      <c r="K7" s="20" t="e">
        <f>+IF(ISBLANK(VLOOKUP(A7,#REF!,5,0)),"",VLOOKUP(A7,#REF!,5,0))</f>
        <v>#REF!</v>
      </c>
      <c r="L7" s="20" t="e">
        <f>+IF(ISBLANK(VLOOKUP(A7,#REF!,9,0)),"",VLOOKUP(A7,#REF!,9,0))</f>
        <v>#REF!</v>
      </c>
      <c r="M7" s="20" t="e">
        <f t="shared" si="4"/>
        <v>#REF!</v>
      </c>
      <c r="N7" s="20" t="e">
        <f t="shared" si="2"/>
        <v>#REF!</v>
      </c>
      <c r="O7" s="20"/>
      <c r="P7" s="20"/>
    </row>
    <row r="8" spans="1:19" x14ac:dyDescent="0.2">
      <c r="A8" s="20" t="s">
        <v>112</v>
      </c>
      <c r="B8" s="20" t="str">
        <f t="shared" si="0"/>
        <v>2</v>
      </c>
      <c r="C8" s="20" t="e">
        <f>+MID(VLOOKUP(A8,#REF!,2,0),4,LEN(VLOOKUP(A8,#REF!,2,0))-4)</f>
        <v>#REF!</v>
      </c>
      <c r="D8" s="20" t="s">
        <v>19</v>
      </c>
      <c r="E8" s="20" t="e">
        <f>+VLOOKUP(A8,#REF!,3,0)</f>
        <v>#REF!</v>
      </c>
      <c r="F8" s="20" t="e">
        <f>+VLOOKUP(A8,#REF!,10,0)</f>
        <v>#REF!</v>
      </c>
      <c r="G8" s="20" t="e">
        <f>+VLOOKUP(A8,#REF!,13,0)</f>
        <v>#REF!</v>
      </c>
      <c r="H8" s="21" t="e">
        <f t="shared" si="3"/>
        <v>#REF!</v>
      </c>
      <c r="I8" s="20" t="e">
        <f t="shared" si="1"/>
        <v>#REF!</v>
      </c>
      <c r="J8" s="20" t="s">
        <v>110</v>
      </c>
      <c r="K8" s="20" t="e">
        <f>+IF(ISBLANK(VLOOKUP(A8,#REF!,5,0)),"",VLOOKUP(A8,#REF!,5,0))</f>
        <v>#REF!</v>
      </c>
      <c r="L8" s="20" t="e">
        <f>+IF(ISBLANK(VLOOKUP(A8,#REF!,9,0)),"",VLOOKUP(A8,#REF!,9,0))</f>
        <v>#REF!</v>
      </c>
      <c r="M8" s="20" t="e">
        <f t="shared" si="4"/>
        <v>#REF!</v>
      </c>
      <c r="N8" s="20" t="e">
        <f t="shared" si="2"/>
        <v>#REF!</v>
      </c>
      <c r="O8" s="20"/>
      <c r="P8" s="20"/>
    </row>
    <row r="9" spans="1:19" x14ac:dyDescent="0.2">
      <c r="A9" s="20" t="s">
        <v>111</v>
      </c>
      <c r="B9" s="20" t="str">
        <f t="shared" si="0"/>
        <v>2</v>
      </c>
      <c r="C9" s="20" t="e">
        <f>+MID(VLOOKUP(A9,#REF!,2,0),4,LEN(VLOOKUP(A9,#REF!,2,0))-4)</f>
        <v>#REF!</v>
      </c>
      <c r="D9" s="20" t="s">
        <v>19</v>
      </c>
      <c r="E9" s="20" t="e">
        <f>+VLOOKUP(A9,#REF!,3,0)</f>
        <v>#REF!</v>
      </c>
      <c r="F9" s="20" t="e">
        <f>+VLOOKUP(A9,#REF!,10,0)</f>
        <v>#REF!</v>
      </c>
      <c r="G9" s="20" t="e">
        <f>+VLOOKUP(A9,#REF!,13,0)</f>
        <v>#REF!</v>
      </c>
      <c r="H9" s="21" t="e">
        <f t="shared" si="3"/>
        <v>#REF!</v>
      </c>
      <c r="I9" s="20" t="e">
        <f t="shared" si="1"/>
        <v>#REF!</v>
      </c>
      <c r="J9" s="20" t="s">
        <v>110</v>
      </c>
      <c r="K9" s="20" t="e">
        <f>+IF(ISBLANK(VLOOKUP(A9,#REF!,5,0)),"",VLOOKUP(A9,#REF!,5,0))</f>
        <v>#REF!</v>
      </c>
      <c r="L9" s="20" t="e">
        <f>+IF(ISBLANK(VLOOKUP(A9,#REF!,9,0)),"",VLOOKUP(A9,#REF!,9,0))</f>
        <v>#REF!</v>
      </c>
      <c r="M9" s="20" t="e">
        <f t="shared" si="4"/>
        <v>#REF!</v>
      </c>
      <c r="N9" s="20" t="e">
        <f t="shared" si="2"/>
        <v>#REF!</v>
      </c>
      <c r="O9" s="20"/>
      <c r="P9" s="20"/>
    </row>
    <row r="10" spans="1:19" x14ac:dyDescent="0.2">
      <c r="A10" s="20" t="s">
        <v>109</v>
      </c>
      <c r="B10" s="20" t="str">
        <f t="shared" si="0"/>
        <v>3</v>
      </c>
      <c r="C10" s="20" t="e">
        <f>+MID(VLOOKUP(A10,#REF!,2,0),4,LEN(VLOOKUP(A10,#REF!,2,0))-4)</f>
        <v>#REF!</v>
      </c>
      <c r="D10" s="20" t="s">
        <v>19</v>
      </c>
      <c r="E10" s="20" t="e">
        <f>+VLOOKUP(A10,#REF!,3,0)</f>
        <v>#REF!</v>
      </c>
      <c r="F10" s="20" t="e">
        <f>+VLOOKUP(A10,#REF!,10,0)</f>
        <v>#REF!</v>
      </c>
      <c r="G10" s="20" t="e">
        <f>+VLOOKUP(A10,#REF!,13,0)</f>
        <v>#REF!</v>
      </c>
      <c r="H10" s="21" t="e">
        <f t="shared" si="3"/>
        <v>#REF!</v>
      </c>
      <c r="I10" s="20" t="e">
        <f t="shared" si="1"/>
        <v>#REF!</v>
      </c>
      <c r="J10" s="20" t="s">
        <v>106</v>
      </c>
      <c r="K10" s="20" t="e">
        <f>+IF(ISBLANK(VLOOKUP(A10,#REF!,5,0)),"",VLOOKUP(A10,#REF!,5,0))</f>
        <v>#REF!</v>
      </c>
      <c r="L10" s="20" t="e">
        <f>+IF(ISBLANK(VLOOKUP(A10,#REF!,9,0)),"",VLOOKUP(A10,#REF!,9,0))</f>
        <v>#REF!</v>
      </c>
      <c r="M10" s="20" t="e">
        <f t="shared" si="4"/>
        <v>#REF!</v>
      </c>
      <c r="N10" s="20" t="e">
        <f t="shared" si="2"/>
        <v>#REF!</v>
      </c>
      <c r="O10" s="20"/>
      <c r="P10" s="20"/>
    </row>
    <row r="11" spans="1:19" x14ac:dyDescent="0.2">
      <c r="A11" s="20" t="s">
        <v>108</v>
      </c>
      <c r="B11" s="20" t="str">
        <f t="shared" si="0"/>
        <v>3</v>
      </c>
      <c r="C11" s="20" t="e">
        <f>+MID(VLOOKUP(A11,#REF!,2,0),4,LEN(VLOOKUP(A11,#REF!,2,0))-4)</f>
        <v>#REF!</v>
      </c>
      <c r="D11" s="20" t="s">
        <v>19</v>
      </c>
      <c r="E11" s="20" t="e">
        <f>+VLOOKUP(A11,#REF!,3,0)</f>
        <v>#REF!</v>
      </c>
      <c r="F11" s="20" t="e">
        <f>+VLOOKUP(A11,#REF!,10,0)</f>
        <v>#REF!</v>
      </c>
      <c r="G11" s="20" t="e">
        <f>+VLOOKUP(A11,#REF!,13,0)</f>
        <v>#REF!</v>
      </c>
      <c r="H11" s="21" t="e">
        <f t="shared" si="3"/>
        <v>#REF!</v>
      </c>
      <c r="I11" s="20" t="e">
        <f t="shared" si="1"/>
        <v>#REF!</v>
      </c>
      <c r="J11" s="20" t="s">
        <v>106</v>
      </c>
      <c r="K11" s="20" t="e">
        <f>+IF(ISBLANK(VLOOKUP(A11,#REF!,5,0)),"",VLOOKUP(A11,#REF!,5,0))</f>
        <v>#REF!</v>
      </c>
      <c r="L11" s="20" t="e">
        <f>+IF(ISBLANK(VLOOKUP(A11,#REF!,9,0)),"",VLOOKUP(A11,#REF!,9,0))</f>
        <v>#REF!</v>
      </c>
      <c r="M11" s="20" t="e">
        <f t="shared" si="4"/>
        <v>#REF!</v>
      </c>
      <c r="N11" s="20" t="e">
        <f t="shared" si="2"/>
        <v>#REF!</v>
      </c>
      <c r="O11" s="20"/>
      <c r="P11" s="20"/>
    </row>
    <row r="12" spans="1:19" x14ac:dyDescent="0.2">
      <c r="A12" s="20" t="s">
        <v>107</v>
      </c>
      <c r="B12" s="20" t="str">
        <f t="shared" si="0"/>
        <v>3</v>
      </c>
      <c r="C12" s="20" t="e">
        <f>+MID(VLOOKUP(A12,#REF!,2,0),4,LEN(VLOOKUP(A12,#REF!,2,0))-4)</f>
        <v>#REF!</v>
      </c>
      <c r="D12" s="20" t="s">
        <v>19</v>
      </c>
      <c r="E12" s="20" t="e">
        <f>+VLOOKUP(A12,#REF!,3,0)</f>
        <v>#REF!</v>
      </c>
      <c r="F12" s="20" t="e">
        <f>+VLOOKUP(A12,#REF!,10,0)</f>
        <v>#REF!</v>
      </c>
      <c r="G12" s="20" t="e">
        <f>+VLOOKUP(A12,#REF!,13,0)</f>
        <v>#REF!</v>
      </c>
      <c r="H12" s="21" t="e">
        <f t="shared" si="3"/>
        <v>#REF!</v>
      </c>
      <c r="I12" s="20" t="e">
        <f t="shared" si="1"/>
        <v>#REF!</v>
      </c>
      <c r="J12" s="20" t="s">
        <v>106</v>
      </c>
      <c r="K12" s="20" t="e">
        <f>+IF(ISBLANK(VLOOKUP(A12,#REF!,5,0)),"",VLOOKUP(A12,#REF!,5,0))</f>
        <v>#REF!</v>
      </c>
      <c r="L12" s="20" t="e">
        <f>+IF(ISBLANK(VLOOKUP(A12,#REF!,9,0)),"",VLOOKUP(A12,#REF!,9,0))</f>
        <v>#REF!</v>
      </c>
      <c r="M12" s="20" t="e">
        <f t="shared" si="4"/>
        <v>#REF!</v>
      </c>
      <c r="N12" s="20" t="e">
        <f t="shared" si="2"/>
        <v>#REF!</v>
      </c>
      <c r="O12" s="20"/>
      <c r="P12" s="20"/>
    </row>
    <row r="13" spans="1:19" x14ac:dyDescent="0.2">
      <c r="A13" s="20" t="s">
        <v>105</v>
      </c>
      <c r="B13" s="20" t="str">
        <f t="shared" si="0"/>
        <v>4</v>
      </c>
      <c r="C13" s="20" t="e">
        <f>+MID(VLOOKUP(A13,#REF!,2,0),4,LEN(VLOOKUP(A13,#REF!,2,0))-4)</f>
        <v>#REF!</v>
      </c>
      <c r="D13" s="20" t="s">
        <v>19</v>
      </c>
      <c r="E13" s="20" t="e">
        <f>+VLOOKUP(A13,#REF!,3,0)</f>
        <v>#REF!</v>
      </c>
      <c r="F13" s="20" t="e">
        <f>+VLOOKUP(A13,#REF!,10,0)</f>
        <v>#REF!</v>
      </c>
      <c r="G13" s="20" t="e">
        <f>+VLOOKUP(A13,#REF!,13,0)</f>
        <v>#REF!</v>
      </c>
      <c r="H13" s="21" t="e">
        <f t="shared" si="3"/>
        <v>#REF!</v>
      </c>
      <c r="I13" s="20" t="e">
        <f t="shared" si="1"/>
        <v>#REF!</v>
      </c>
      <c r="J13" s="20" t="s">
        <v>98</v>
      </c>
      <c r="K13" s="20" t="e">
        <f>+IF(ISBLANK(VLOOKUP(A13,#REF!,5,0)),"",VLOOKUP(A13,#REF!,5,0))</f>
        <v>#REF!</v>
      </c>
      <c r="L13" s="20" t="e">
        <f>+IF(ISBLANK(VLOOKUP(A13,#REF!,9,0)),"",VLOOKUP(A13,#REF!,9,0))</f>
        <v>#REF!</v>
      </c>
      <c r="M13" s="20" t="e">
        <f t="shared" si="4"/>
        <v>#REF!</v>
      </c>
      <c r="N13" s="20" t="e">
        <f t="shared" si="2"/>
        <v>#REF!</v>
      </c>
      <c r="O13" s="20"/>
      <c r="P13" s="20"/>
    </row>
    <row r="14" spans="1:19" x14ac:dyDescent="0.2">
      <c r="A14" s="20" t="s">
        <v>104</v>
      </c>
      <c r="B14" s="20" t="str">
        <f t="shared" si="0"/>
        <v>4</v>
      </c>
      <c r="C14" s="20" t="e">
        <f>+MID(VLOOKUP(A14,#REF!,2,0),4,LEN(VLOOKUP(A14,#REF!,2,0))-4)</f>
        <v>#REF!</v>
      </c>
      <c r="D14" s="20" t="s">
        <v>19</v>
      </c>
      <c r="E14" s="20" t="e">
        <f>+VLOOKUP(A14,#REF!,3,0)</f>
        <v>#REF!</v>
      </c>
      <c r="F14" s="20" t="e">
        <f>+VLOOKUP(A14,#REF!,10,0)</f>
        <v>#REF!</v>
      </c>
      <c r="G14" s="20" t="e">
        <f>+VLOOKUP(A14,#REF!,13,0)</f>
        <v>#REF!</v>
      </c>
      <c r="H14" s="21" t="e">
        <f t="shared" si="3"/>
        <v>#REF!</v>
      </c>
      <c r="I14" s="20" t="e">
        <f t="shared" si="1"/>
        <v>#REF!</v>
      </c>
      <c r="J14" s="20" t="s">
        <v>98</v>
      </c>
      <c r="K14" s="20" t="e">
        <f>+IF(ISBLANK(VLOOKUP(A14,#REF!,5,0)),"",VLOOKUP(A14,#REF!,5,0))</f>
        <v>#REF!</v>
      </c>
      <c r="L14" s="20" t="e">
        <f>+IF(ISBLANK(VLOOKUP(A14,#REF!,9,0)),"",VLOOKUP(A14,#REF!,9,0))</f>
        <v>#REF!</v>
      </c>
      <c r="M14" s="20" t="e">
        <f t="shared" si="4"/>
        <v>#REF!</v>
      </c>
      <c r="N14" s="20" t="e">
        <f t="shared" si="2"/>
        <v>#REF!</v>
      </c>
      <c r="O14" s="20"/>
      <c r="P14" s="20"/>
    </row>
    <row r="15" spans="1:19" x14ac:dyDescent="0.2">
      <c r="A15" s="20" t="s">
        <v>103</v>
      </c>
      <c r="B15" s="20" t="str">
        <f t="shared" si="0"/>
        <v>4</v>
      </c>
      <c r="C15" s="20" t="e">
        <f>+MID(VLOOKUP(A15,#REF!,2,0),4,LEN(VLOOKUP(A15,#REF!,2,0))-4)</f>
        <v>#REF!</v>
      </c>
      <c r="D15" s="20" t="s">
        <v>19</v>
      </c>
      <c r="E15" s="20" t="e">
        <f>+VLOOKUP(A15,#REF!,3,0)</f>
        <v>#REF!</v>
      </c>
      <c r="F15" s="20" t="e">
        <f>+VLOOKUP(A15,#REF!,10,0)</f>
        <v>#REF!</v>
      </c>
      <c r="G15" s="20" t="e">
        <f>+VLOOKUP(A15,#REF!,13,0)</f>
        <v>#REF!</v>
      </c>
      <c r="H15" s="21" t="e">
        <f t="shared" si="3"/>
        <v>#REF!</v>
      </c>
      <c r="I15" s="20" t="e">
        <f t="shared" si="1"/>
        <v>#REF!</v>
      </c>
      <c r="J15" s="20" t="s">
        <v>98</v>
      </c>
      <c r="K15" s="20" t="e">
        <f>+IF(ISBLANK(VLOOKUP(A15,#REF!,5,0)),"",VLOOKUP(A15,#REF!,5,0))</f>
        <v>#REF!</v>
      </c>
      <c r="L15" s="20" t="e">
        <f>+IF(ISBLANK(VLOOKUP(A15,#REF!,9,0)),"",VLOOKUP(A15,#REF!,9,0))</f>
        <v>#REF!</v>
      </c>
      <c r="M15" s="20" t="e">
        <f t="shared" si="4"/>
        <v>#REF!</v>
      </c>
      <c r="N15" s="20" t="e">
        <f t="shared" si="2"/>
        <v>#REF!</v>
      </c>
      <c r="O15" s="20"/>
      <c r="P15" s="20"/>
    </row>
    <row r="16" spans="1:19" x14ac:dyDescent="0.2">
      <c r="A16" s="20" t="s">
        <v>102</v>
      </c>
      <c r="B16" s="20" t="str">
        <f t="shared" si="0"/>
        <v>4</v>
      </c>
      <c r="C16" s="20" t="e">
        <f>+MID(VLOOKUP(A16,#REF!,2,0),4,LEN(VLOOKUP(A16,#REF!,2,0))-4)</f>
        <v>#REF!</v>
      </c>
      <c r="D16" s="20" t="s">
        <v>19</v>
      </c>
      <c r="E16" s="20" t="e">
        <f>+VLOOKUP(A16,#REF!,3,0)</f>
        <v>#REF!</v>
      </c>
      <c r="F16" s="20" t="e">
        <f>+VLOOKUP(A16,#REF!,10,0)</f>
        <v>#REF!</v>
      </c>
      <c r="G16" s="20" t="e">
        <f>+VLOOKUP(A16,#REF!,13,0)</f>
        <v>#REF!</v>
      </c>
      <c r="H16" s="21" t="e">
        <f t="shared" si="3"/>
        <v>#REF!</v>
      </c>
      <c r="I16" s="20" t="e">
        <f t="shared" si="1"/>
        <v>#REF!</v>
      </c>
      <c r="J16" s="20" t="s">
        <v>98</v>
      </c>
      <c r="K16" s="20" t="e">
        <f>+IF(ISBLANK(VLOOKUP(A16,#REF!,5,0)),"",VLOOKUP(A16,#REF!,5,0))</f>
        <v>#REF!</v>
      </c>
      <c r="L16" s="20" t="e">
        <f>+IF(ISBLANK(VLOOKUP(A16,#REF!,9,0)),"",VLOOKUP(A16,#REF!,9,0))</f>
        <v>#REF!</v>
      </c>
      <c r="M16" s="20" t="e">
        <f t="shared" si="4"/>
        <v>#REF!</v>
      </c>
      <c r="N16" s="20" t="e">
        <f t="shared" si="2"/>
        <v>#REF!</v>
      </c>
      <c r="O16" s="20"/>
      <c r="P16" s="20"/>
    </row>
    <row r="17" spans="1:16" x14ac:dyDescent="0.2">
      <c r="A17" s="20" t="s">
        <v>101</v>
      </c>
      <c r="B17" s="20" t="str">
        <f t="shared" si="0"/>
        <v>4</v>
      </c>
      <c r="C17" s="20" t="e">
        <f>+MID(VLOOKUP(A17,#REF!,2,0),4,LEN(VLOOKUP(A17,#REF!,2,0))-4)</f>
        <v>#REF!</v>
      </c>
      <c r="D17" s="20" t="s">
        <v>19</v>
      </c>
      <c r="E17" s="20" t="e">
        <f>+VLOOKUP(A17,#REF!,3,0)</f>
        <v>#REF!</v>
      </c>
      <c r="F17" s="20" t="e">
        <f>+VLOOKUP(A17,#REF!,10,0)</f>
        <v>#REF!</v>
      </c>
      <c r="G17" s="20" t="e">
        <f>+VLOOKUP(A17,#REF!,13,0)</f>
        <v>#REF!</v>
      </c>
      <c r="H17" s="21" t="e">
        <f t="shared" si="3"/>
        <v>#REF!</v>
      </c>
      <c r="I17" s="20" t="e">
        <f t="shared" si="1"/>
        <v>#REF!</v>
      </c>
      <c r="J17" s="20" t="s">
        <v>98</v>
      </c>
      <c r="K17" s="20" t="e">
        <f>+IF(ISBLANK(VLOOKUP(A17,#REF!,5,0)),"",VLOOKUP(A17,#REF!,5,0))</f>
        <v>#REF!</v>
      </c>
      <c r="L17" s="20" t="e">
        <f>+IF(ISBLANK(VLOOKUP(A17,#REF!,9,0)),"",VLOOKUP(A17,#REF!,9,0))</f>
        <v>#REF!</v>
      </c>
      <c r="M17" s="20" t="e">
        <f t="shared" si="4"/>
        <v>#REF!</v>
      </c>
      <c r="N17" s="20" t="e">
        <f t="shared" si="2"/>
        <v>#REF!</v>
      </c>
      <c r="O17" s="20"/>
      <c r="P17" s="20"/>
    </row>
    <row r="18" spans="1:16" x14ac:dyDescent="0.2">
      <c r="A18" s="20" t="s">
        <v>100</v>
      </c>
      <c r="B18" s="20" t="str">
        <f t="shared" si="0"/>
        <v>4</v>
      </c>
      <c r="C18" s="20" t="e">
        <f>+MID(VLOOKUP(A18,#REF!,2,0),4,LEN(VLOOKUP(A18,#REF!,2,0))-4)</f>
        <v>#REF!</v>
      </c>
      <c r="D18" s="20" t="s">
        <v>19</v>
      </c>
      <c r="E18" s="20" t="e">
        <f>+VLOOKUP(A18,#REF!,3,0)</f>
        <v>#REF!</v>
      </c>
      <c r="F18" s="20" t="e">
        <f>+VLOOKUP(A18,#REF!,10,0)</f>
        <v>#REF!</v>
      </c>
      <c r="G18" s="20" t="e">
        <f>+VLOOKUP(A18,#REF!,13,0)</f>
        <v>#REF!</v>
      </c>
      <c r="H18" s="21" t="e">
        <f t="shared" si="3"/>
        <v>#REF!</v>
      </c>
      <c r="I18" s="20" t="e">
        <f t="shared" si="1"/>
        <v>#REF!</v>
      </c>
      <c r="J18" s="20" t="s">
        <v>98</v>
      </c>
      <c r="K18" s="20" t="e">
        <f>+IF(ISBLANK(VLOOKUP(A18,#REF!,5,0)),"",VLOOKUP(A18,#REF!,5,0))</f>
        <v>#REF!</v>
      </c>
      <c r="L18" s="20" t="e">
        <f>+IF(ISBLANK(VLOOKUP(A18,#REF!,9,0)),"",VLOOKUP(A18,#REF!,9,0))</f>
        <v>#REF!</v>
      </c>
      <c r="M18" s="20" t="e">
        <f t="shared" si="4"/>
        <v>#REF!</v>
      </c>
      <c r="N18" s="20" t="e">
        <f t="shared" si="2"/>
        <v>#REF!</v>
      </c>
      <c r="O18" s="20"/>
      <c r="P18" s="20"/>
    </row>
    <row r="19" spans="1:16" x14ac:dyDescent="0.2">
      <c r="A19" s="20" t="s">
        <v>99</v>
      </c>
      <c r="B19" s="20" t="str">
        <f t="shared" si="0"/>
        <v>4</v>
      </c>
      <c r="C19" s="20" t="e">
        <f>+MID(VLOOKUP(A19,#REF!,2,0),4,LEN(VLOOKUP(A19,#REF!,2,0))-4)</f>
        <v>#REF!</v>
      </c>
      <c r="D19" s="20" t="s">
        <v>19</v>
      </c>
      <c r="E19" s="20" t="e">
        <f>+VLOOKUP(A19,#REF!,3,0)</f>
        <v>#REF!</v>
      </c>
      <c r="F19" s="20" t="e">
        <f>+VLOOKUP(A19,#REF!,10,0)</f>
        <v>#REF!</v>
      </c>
      <c r="G19" s="20" t="e">
        <f>+VLOOKUP(A19,#REF!,13,0)</f>
        <v>#REF!</v>
      </c>
      <c r="H19" s="21" t="e">
        <f t="shared" si="3"/>
        <v>#REF!</v>
      </c>
      <c r="I19" s="20" t="e">
        <f t="shared" si="1"/>
        <v>#REF!</v>
      </c>
      <c r="J19" s="20" t="s">
        <v>98</v>
      </c>
      <c r="K19" s="20" t="e">
        <f>+IF(ISBLANK(VLOOKUP(A19,#REF!,5,0)),"",VLOOKUP(A19,#REF!,5,0))</f>
        <v>#REF!</v>
      </c>
      <c r="L19" s="20" t="e">
        <f>+IF(ISBLANK(VLOOKUP(A19,#REF!,9,0)),"",VLOOKUP(A19,#REF!,9,0))</f>
        <v>#REF!</v>
      </c>
      <c r="M19" s="20" t="e">
        <f t="shared" si="4"/>
        <v>#REF!</v>
      </c>
      <c r="N19" s="20" t="e">
        <f t="shared" si="2"/>
        <v>#REF!</v>
      </c>
      <c r="O19" s="20"/>
      <c r="P19" s="20"/>
    </row>
    <row r="20" spans="1:16" x14ac:dyDescent="0.2">
      <c r="A20" s="20" t="s">
        <v>97</v>
      </c>
      <c r="B20" s="20" t="str">
        <f t="shared" si="0"/>
        <v>5</v>
      </c>
      <c r="C20" s="20" t="e">
        <f>+MID(VLOOKUP(A20,#REF!,2,0),4,LEN(VLOOKUP(A20,#REF!,2,0))-4)</f>
        <v>#REF!</v>
      </c>
      <c r="D20" s="20" t="s">
        <v>19</v>
      </c>
      <c r="E20" s="20" t="e">
        <f>+VLOOKUP(A20,#REF!,3,0)</f>
        <v>#REF!</v>
      </c>
      <c r="F20" s="20" t="e">
        <f>+VLOOKUP(A20,#REF!,10,0)</f>
        <v>#REF!</v>
      </c>
      <c r="G20" s="20" t="e">
        <f>+VLOOKUP(A20,#REF!,13,0)</f>
        <v>#REF!</v>
      </c>
      <c r="H20" s="21" t="e">
        <f t="shared" si="3"/>
        <v>#REF!</v>
      </c>
      <c r="I20" s="20" t="e">
        <f t="shared" si="1"/>
        <v>#REF!</v>
      </c>
      <c r="J20" s="20" t="s">
        <v>91</v>
      </c>
      <c r="K20" s="20" t="e">
        <f>+IF(ISBLANK(VLOOKUP(A20,#REF!,5,0)),"",VLOOKUP(A20,#REF!,5,0))</f>
        <v>#REF!</v>
      </c>
      <c r="L20" s="20" t="e">
        <f>+IF(ISBLANK(VLOOKUP(A20,#REF!,9,0)),"",VLOOKUP(A20,#REF!,9,0))</f>
        <v>#REF!</v>
      </c>
      <c r="M20" s="20" t="e">
        <f t="shared" si="4"/>
        <v>#REF!</v>
      </c>
      <c r="N20" s="20" t="e">
        <f t="shared" si="2"/>
        <v>#REF!</v>
      </c>
      <c r="O20" s="20"/>
      <c r="P20" s="20"/>
    </row>
    <row r="21" spans="1:16" x14ac:dyDescent="0.2">
      <c r="A21" s="20" t="s">
        <v>96</v>
      </c>
      <c r="B21" s="20" t="str">
        <f t="shared" si="0"/>
        <v>5</v>
      </c>
      <c r="C21" s="20" t="e">
        <f>+MID(VLOOKUP(A21,#REF!,2,0),4,LEN(VLOOKUP(A21,#REF!,2,0))-4)</f>
        <v>#REF!</v>
      </c>
      <c r="D21" s="20" t="s">
        <v>19</v>
      </c>
      <c r="E21" s="20" t="e">
        <f>+VLOOKUP(A21,#REF!,3,0)</f>
        <v>#REF!</v>
      </c>
      <c r="F21" s="20" t="e">
        <f>+VLOOKUP(A21,#REF!,10,0)</f>
        <v>#REF!</v>
      </c>
      <c r="G21" s="20" t="e">
        <f>+VLOOKUP(A21,#REF!,13,0)</f>
        <v>#REF!</v>
      </c>
      <c r="H21" s="21" t="e">
        <f t="shared" si="3"/>
        <v>#REF!</v>
      </c>
      <c r="I21" s="20" t="e">
        <f t="shared" si="1"/>
        <v>#REF!</v>
      </c>
      <c r="J21" s="20" t="s">
        <v>91</v>
      </c>
      <c r="K21" s="20" t="e">
        <f>+IF(ISBLANK(VLOOKUP(A21,#REF!,5,0)),"",VLOOKUP(A21,#REF!,5,0))</f>
        <v>#REF!</v>
      </c>
      <c r="L21" s="20" t="e">
        <f>+IF(ISBLANK(VLOOKUP(A21,#REF!,9,0)),"",VLOOKUP(A21,#REF!,9,0))</f>
        <v>#REF!</v>
      </c>
      <c r="M21" s="20" t="e">
        <f t="shared" si="4"/>
        <v>#REF!</v>
      </c>
      <c r="N21" s="20" t="e">
        <f t="shared" si="2"/>
        <v>#REF!</v>
      </c>
      <c r="O21" s="20"/>
      <c r="P21" s="20"/>
    </row>
    <row r="22" spans="1:16" x14ac:dyDescent="0.2">
      <c r="A22" s="20" t="s">
        <v>95</v>
      </c>
      <c r="B22" s="20" t="str">
        <f t="shared" si="0"/>
        <v>5</v>
      </c>
      <c r="C22" s="20" t="e">
        <f>+MID(VLOOKUP(A22,#REF!,2,0),4,LEN(VLOOKUP(A22,#REF!,2,0))-4)</f>
        <v>#REF!</v>
      </c>
      <c r="D22" s="20" t="s">
        <v>19</v>
      </c>
      <c r="E22" s="20" t="e">
        <f>+VLOOKUP(A22,#REF!,3,0)</f>
        <v>#REF!</v>
      </c>
      <c r="F22" s="20" t="e">
        <f>+VLOOKUP(A22,#REF!,10,0)</f>
        <v>#REF!</v>
      </c>
      <c r="G22" s="20" t="e">
        <f>+VLOOKUP(A22,#REF!,13,0)</f>
        <v>#REF!</v>
      </c>
      <c r="H22" s="21" t="e">
        <f t="shared" si="3"/>
        <v>#REF!</v>
      </c>
      <c r="I22" s="20" t="e">
        <f t="shared" si="1"/>
        <v>#REF!</v>
      </c>
      <c r="J22" s="20" t="s">
        <v>91</v>
      </c>
      <c r="K22" s="20" t="e">
        <f>+IF(ISBLANK(VLOOKUP(A22,#REF!,5,0)),"",VLOOKUP(A22,#REF!,5,0))</f>
        <v>#REF!</v>
      </c>
      <c r="L22" s="20" t="e">
        <f>+IF(ISBLANK(VLOOKUP(A22,#REF!,9,0)),"",VLOOKUP(A22,#REF!,9,0))</f>
        <v>#REF!</v>
      </c>
      <c r="M22" s="20" t="e">
        <f t="shared" si="4"/>
        <v>#REF!</v>
      </c>
      <c r="N22" s="20" t="e">
        <f t="shared" si="2"/>
        <v>#REF!</v>
      </c>
      <c r="O22" s="20"/>
      <c r="P22" s="20"/>
    </row>
    <row r="23" spans="1:16" x14ac:dyDescent="0.2">
      <c r="A23" s="20" t="s">
        <v>94</v>
      </c>
      <c r="B23" s="20" t="str">
        <f t="shared" si="0"/>
        <v>5</v>
      </c>
      <c r="C23" s="20" t="e">
        <f>+MID(VLOOKUP(A23,#REF!,2,0),4,LEN(VLOOKUP(A23,#REF!,2,0))-4)</f>
        <v>#REF!</v>
      </c>
      <c r="D23" s="20" t="s">
        <v>19</v>
      </c>
      <c r="E23" s="20" t="e">
        <f>+VLOOKUP(A23,#REF!,3,0)</f>
        <v>#REF!</v>
      </c>
      <c r="F23" s="20" t="e">
        <f>+VLOOKUP(A23,#REF!,10,0)</f>
        <v>#REF!</v>
      </c>
      <c r="G23" s="20" t="e">
        <f>+VLOOKUP(A23,#REF!,13,0)</f>
        <v>#REF!</v>
      </c>
      <c r="H23" s="21" t="e">
        <f t="shared" si="3"/>
        <v>#REF!</v>
      </c>
      <c r="I23" s="20" t="e">
        <f t="shared" si="1"/>
        <v>#REF!</v>
      </c>
      <c r="J23" s="20" t="s">
        <v>91</v>
      </c>
      <c r="K23" s="20" t="e">
        <f>+IF(ISBLANK(VLOOKUP(A23,#REF!,5,0)),"",VLOOKUP(A23,#REF!,5,0))</f>
        <v>#REF!</v>
      </c>
      <c r="L23" s="20" t="e">
        <f>+IF(ISBLANK(VLOOKUP(A23,#REF!,9,0)),"",VLOOKUP(A23,#REF!,9,0))</f>
        <v>#REF!</v>
      </c>
      <c r="M23" s="20" t="e">
        <f t="shared" si="4"/>
        <v>#REF!</v>
      </c>
      <c r="N23" s="20" t="e">
        <f t="shared" si="2"/>
        <v>#REF!</v>
      </c>
      <c r="O23" s="20"/>
      <c r="P23" s="20"/>
    </row>
    <row r="24" spans="1:16" x14ac:dyDescent="0.2">
      <c r="A24" s="20" t="s">
        <v>93</v>
      </c>
      <c r="B24" s="20" t="str">
        <f t="shared" si="0"/>
        <v>5</v>
      </c>
      <c r="C24" s="20" t="e">
        <f>+MID(VLOOKUP(A24,#REF!,2,0),4,LEN(VLOOKUP(A24,#REF!,2,0))-4)</f>
        <v>#REF!</v>
      </c>
      <c r="D24" s="20" t="s">
        <v>19</v>
      </c>
      <c r="E24" s="20" t="e">
        <f>+VLOOKUP(A24,#REF!,3,0)</f>
        <v>#REF!</v>
      </c>
      <c r="F24" s="20" t="e">
        <f>+VLOOKUP(A24,#REF!,10,0)</f>
        <v>#REF!</v>
      </c>
      <c r="G24" s="20" t="e">
        <f>+VLOOKUP(A24,#REF!,13,0)</f>
        <v>#REF!</v>
      </c>
      <c r="H24" s="21" t="e">
        <f t="shared" si="3"/>
        <v>#REF!</v>
      </c>
      <c r="I24" s="20" t="e">
        <f t="shared" si="1"/>
        <v>#REF!</v>
      </c>
      <c r="J24" s="20" t="s">
        <v>91</v>
      </c>
      <c r="K24" s="20" t="e">
        <f>+IF(ISBLANK(VLOOKUP(A24,#REF!,5,0)),"",VLOOKUP(A24,#REF!,5,0))</f>
        <v>#REF!</v>
      </c>
      <c r="L24" s="20" t="e">
        <f>+IF(ISBLANK(VLOOKUP(A24,#REF!,9,0)),"",VLOOKUP(A24,#REF!,9,0))</f>
        <v>#REF!</v>
      </c>
      <c r="M24" s="20" t="e">
        <f t="shared" si="4"/>
        <v>#REF!</v>
      </c>
      <c r="N24" s="20" t="e">
        <f t="shared" si="2"/>
        <v>#REF!</v>
      </c>
      <c r="O24" s="20"/>
      <c r="P24" s="20"/>
    </row>
    <row r="25" spans="1:16" x14ac:dyDescent="0.2">
      <c r="A25" s="20" t="s">
        <v>92</v>
      </c>
      <c r="B25" s="20" t="str">
        <f t="shared" si="0"/>
        <v>5</v>
      </c>
      <c r="C25" s="20" t="e">
        <f>+MID(VLOOKUP(A25,#REF!,2,0),4,LEN(VLOOKUP(A25,#REF!,2,0))-4)</f>
        <v>#REF!</v>
      </c>
      <c r="D25" s="20" t="s">
        <v>19</v>
      </c>
      <c r="E25" s="20" t="e">
        <f>+VLOOKUP(A25,#REF!,3,0)</f>
        <v>#REF!</v>
      </c>
      <c r="F25" s="20" t="e">
        <f>+VLOOKUP(A25,#REF!,10,0)</f>
        <v>#REF!</v>
      </c>
      <c r="G25" s="20" t="e">
        <f>+VLOOKUP(A25,#REF!,13,0)</f>
        <v>#REF!</v>
      </c>
      <c r="H25" s="21" t="e">
        <f t="shared" si="3"/>
        <v>#REF!</v>
      </c>
      <c r="I25" s="20" t="e">
        <f t="shared" si="1"/>
        <v>#REF!</v>
      </c>
      <c r="J25" s="20" t="s">
        <v>91</v>
      </c>
      <c r="K25" s="20" t="e">
        <f>+IF(ISBLANK(VLOOKUP(A25,#REF!,5,0)),"",VLOOKUP(A25,#REF!,5,0))</f>
        <v>#REF!</v>
      </c>
      <c r="L25" s="20" t="e">
        <f>+IF(ISBLANK(VLOOKUP(A25,#REF!,9,0)),"",VLOOKUP(A25,#REF!,9,0))</f>
        <v>#REF!</v>
      </c>
      <c r="M25" s="20" t="e">
        <f t="shared" si="4"/>
        <v>#REF!</v>
      </c>
      <c r="N25" s="20" t="e">
        <f t="shared" si="2"/>
        <v>#REF!</v>
      </c>
      <c r="O25" s="20"/>
      <c r="P25" s="20"/>
    </row>
    <row r="26" spans="1:16" x14ac:dyDescent="0.2">
      <c r="A26" s="20" t="s">
        <v>90</v>
      </c>
      <c r="B26" s="20" t="str">
        <f t="shared" si="0"/>
        <v>6</v>
      </c>
      <c r="C26" s="20" t="e">
        <f>+MID(VLOOKUP(A26,#REF!,2,0),4,LEN(VLOOKUP(A26,#REF!,2,0))-4)</f>
        <v>#REF!</v>
      </c>
      <c r="D26" s="20" t="s">
        <v>16</v>
      </c>
      <c r="E26" s="20" t="e">
        <f>+VLOOKUP(A26,#REF!,3,0)</f>
        <v>#REF!</v>
      </c>
      <c r="F26" s="20" t="e">
        <f>+VLOOKUP(A26,#REF!,10,0)</f>
        <v>#REF!</v>
      </c>
      <c r="G26" s="20" t="e">
        <f>+VLOOKUP(A26,#REF!,13,0)</f>
        <v>#REF!</v>
      </c>
      <c r="H26" s="21" t="e">
        <f t="shared" si="3"/>
        <v>#REF!</v>
      </c>
      <c r="I26" s="20" t="e">
        <f t="shared" si="1"/>
        <v>#REF!</v>
      </c>
      <c r="J26" s="20" t="s">
        <v>87</v>
      </c>
      <c r="K26" s="20" t="e">
        <f>+IF(ISBLANK(VLOOKUP(A26,#REF!,5,0)),"",VLOOKUP(A26,#REF!,5,0))</f>
        <v>#REF!</v>
      </c>
      <c r="L26" s="20" t="e">
        <f>+IF(ISBLANK(VLOOKUP(A26,#REF!,9,0)),"",VLOOKUP(A26,#REF!,9,0))</f>
        <v>#REF!</v>
      </c>
      <c r="M26" s="20" t="e">
        <f t="shared" si="4"/>
        <v>#REF!</v>
      </c>
      <c r="N26" s="20" t="e">
        <f t="shared" si="2"/>
        <v>#REF!</v>
      </c>
      <c r="O26" s="20"/>
      <c r="P26" s="20"/>
    </row>
    <row r="27" spans="1:16" x14ac:dyDescent="0.2">
      <c r="A27" s="20" t="s">
        <v>89</v>
      </c>
      <c r="B27" s="20" t="str">
        <f t="shared" si="0"/>
        <v>6</v>
      </c>
      <c r="C27" s="20" t="e">
        <f>+MID(VLOOKUP(A27,#REF!,2,0),4,LEN(VLOOKUP(A27,#REF!,2,0))-4)</f>
        <v>#REF!</v>
      </c>
      <c r="D27" s="20" t="s">
        <v>16</v>
      </c>
      <c r="E27" s="20" t="e">
        <f>+VLOOKUP(A27,#REF!,3,0)</f>
        <v>#REF!</v>
      </c>
      <c r="F27" s="20" t="e">
        <f>+VLOOKUP(A27,#REF!,10,0)</f>
        <v>#REF!</v>
      </c>
      <c r="G27" s="20" t="e">
        <f>+VLOOKUP(A27,#REF!,13,0)</f>
        <v>#REF!</v>
      </c>
      <c r="H27" s="21" t="e">
        <f t="shared" si="3"/>
        <v>#REF!</v>
      </c>
      <c r="I27" s="20" t="e">
        <f t="shared" si="1"/>
        <v>#REF!</v>
      </c>
      <c r="J27" s="20" t="s">
        <v>87</v>
      </c>
      <c r="K27" s="20" t="e">
        <f>+IF(ISBLANK(VLOOKUP(A27,#REF!,5,0)),"",VLOOKUP(A27,#REF!,5,0))</f>
        <v>#REF!</v>
      </c>
      <c r="L27" s="20" t="e">
        <f>+IF(ISBLANK(VLOOKUP(A27,#REF!,9,0)),"",VLOOKUP(A27,#REF!,9,0))</f>
        <v>#REF!</v>
      </c>
      <c r="M27" s="20" t="e">
        <f t="shared" si="4"/>
        <v>#REF!</v>
      </c>
      <c r="N27" s="20" t="e">
        <f t="shared" si="2"/>
        <v>#REF!</v>
      </c>
      <c r="O27" s="20"/>
      <c r="P27" s="20"/>
    </row>
    <row r="28" spans="1:16" x14ac:dyDescent="0.2">
      <c r="A28" s="20" t="s">
        <v>88</v>
      </c>
      <c r="B28" s="20" t="str">
        <f t="shared" si="0"/>
        <v>6</v>
      </c>
      <c r="C28" s="20" t="e">
        <f>+MID(VLOOKUP(A28,#REF!,2,0),4,LEN(VLOOKUP(A28,#REF!,2,0))-4)</f>
        <v>#REF!</v>
      </c>
      <c r="D28" s="20" t="s">
        <v>16</v>
      </c>
      <c r="E28" s="20" t="e">
        <f>+VLOOKUP(A28,#REF!,3,0)</f>
        <v>#REF!</v>
      </c>
      <c r="F28" s="20" t="e">
        <f>+VLOOKUP(A28,#REF!,10,0)</f>
        <v>#REF!</v>
      </c>
      <c r="G28" s="20" t="e">
        <f>+VLOOKUP(A28,#REF!,13,0)</f>
        <v>#REF!</v>
      </c>
      <c r="H28" s="21" t="e">
        <f t="shared" si="3"/>
        <v>#REF!</v>
      </c>
      <c r="I28" s="20" t="e">
        <f t="shared" si="1"/>
        <v>#REF!</v>
      </c>
      <c r="J28" s="20" t="s">
        <v>87</v>
      </c>
      <c r="K28" s="20" t="e">
        <f>+IF(ISBLANK(VLOOKUP(A28,#REF!,5,0)),"",VLOOKUP(A28,#REF!,5,0))</f>
        <v>#REF!</v>
      </c>
      <c r="L28" s="20" t="e">
        <f>+IF(ISBLANK(VLOOKUP(A28,#REF!,9,0)),"",VLOOKUP(A28,#REF!,9,0))</f>
        <v>#REF!</v>
      </c>
      <c r="M28" s="20" t="e">
        <f t="shared" si="4"/>
        <v>#REF!</v>
      </c>
      <c r="N28" s="20" t="e">
        <f t="shared" si="2"/>
        <v>#REF!</v>
      </c>
      <c r="O28" s="20"/>
      <c r="P28" s="20"/>
    </row>
    <row r="29" spans="1:16" x14ac:dyDescent="0.2">
      <c r="A29" s="20" t="s">
        <v>86</v>
      </c>
      <c r="B29" s="20" t="str">
        <f t="shared" si="0"/>
        <v>7</v>
      </c>
      <c r="C29" s="20" t="e">
        <f>+MID(VLOOKUP(A29,#REF!,2,0),4,LEN(VLOOKUP(A29,#REF!,2,0))-4)</f>
        <v>#REF!</v>
      </c>
      <c r="D29" s="20" t="s">
        <v>16</v>
      </c>
      <c r="E29" s="20" t="e">
        <f>+VLOOKUP(A29,#REF!,3,0)</f>
        <v>#REF!</v>
      </c>
      <c r="F29" s="20" t="e">
        <f>+VLOOKUP(A29,#REF!,10,0)</f>
        <v>#REF!</v>
      </c>
      <c r="G29" s="20" t="e">
        <f>+VLOOKUP(A29,#REF!,13,0)</f>
        <v>#REF!</v>
      </c>
      <c r="H29" s="21" t="e">
        <f t="shared" si="3"/>
        <v>#REF!</v>
      </c>
      <c r="I29" s="20" t="e">
        <f t="shared" si="1"/>
        <v>#REF!</v>
      </c>
      <c r="J29" s="20" t="s">
        <v>81</v>
      </c>
      <c r="K29" s="20" t="e">
        <f>+IF(ISBLANK(VLOOKUP(A29,#REF!,5,0)),"",VLOOKUP(A29,#REF!,5,0))</f>
        <v>#REF!</v>
      </c>
      <c r="L29" s="20" t="e">
        <f>+IF(ISBLANK(VLOOKUP(A29,#REF!,9,0)),"",VLOOKUP(A29,#REF!,9,0))</f>
        <v>#REF!</v>
      </c>
      <c r="M29" s="20" t="e">
        <f t="shared" si="4"/>
        <v>#REF!</v>
      </c>
      <c r="N29" s="20" t="e">
        <f t="shared" si="2"/>
        <v>#REF!</v>
      </c>
      <c r="O29" s="20"/>
      <c r="P29" s="20"/>
    </row>
    <row r="30" spans="1:16" x14ac:dyDescent="0.2">
      <c r="A30" s="20" t="s">
        <v>85</v>
      </c>
      <c r="B30" s="20" t="str">
        <f t="shared" si="0"/>
        <v>7</v>
      </c>
      <c r="C30" s="20" t="e">
        <f>+MID(VLOOKUP(A30,#REF!,2,0),4,LEN(VLOOKUP(A30,#REF!,2,0))-4)</f>
        <v>#REF!</v>
      </c>
      <c r="D30" s="20" t="s">
        <v>16</v>
      </c>
      <c r="E30" s="20" t="e">
        <f>+VLOOKUP(A30,#REF!,3,0)</f>
        <v>#REF!</v>
      </c>
      <c r="F30" s="20" t="e">
        <f>+VLOOKUP(A30,#REF!,10,0)</f>
        <v>#REF!</v>
      </c>
      <c r="G30" s="20" t="e">
        <f>+VLOOKUP(A30,#REF!,13,0)</f>
        <v>#REF!</v>
      </c>
      <c r="H30" s="21" t="e">
        <f>+_xlfn.RANK.EQ(G30,$G$2:$G$82,1)</f>
        <v>#REF!</v>
      </c>
      <c r="I30" s="20" t="e">
        <f>+IF(F30=$F$2,$P$4,IF(F30=$F$3,$P$2,$P$3))</f>
        <v>#REF!</v>
      </c>
      <c r="J30" s="20" t="s">
        <v>81</v>
      </c>
      <c r="K30" s="20" t="e">
        <f>+IF(ISBLANK(VLOOKUP(A30,#REF!,5,0)),"",VLOOKUP(A30,#REF!,5,0))</f>
        <v>#REF!</v>
      </c>
      <c r="L30" s="20" t="e">
        <f>+IF(ISBLANK(VLOOKUP(A30,#REF!,9,0)),"",VLOOKUP(A30,#REF!,9,0))</f>
        <v>#REF!</v>
      </c>
      <c r="M30" s="20" t="e">
        <f t="shared" si="4"/>
        <v>#REF!</v>
      </c>
      <c r="N30" s="20" t="e">
        <f t="shared" si="2"/>
        <v>#REF!</v>
      </c>
      <c r="O30" s="20"/>
      <c r="P30" s="20"/>
    </row>
    <row r="31" spans="1:16" x14ac:dyDescent="0.2">
      <c r="A31" s="20" t="s">
        <v>84</v>
      </c>
      <c r="B31" s="20" t="str">
        <f t="shared" si="0"/>
        <v>7</v>
      </c>
      <c r="C31" s="20" t="e">
        <f>+MID(VLOOKUP(A31,#REF!,2,0),4,LEN(VLOOKUP(A31,#REF!,2,0))-4)</f>
        <v>#REF!</v>
      </c>
      <c r="D31" s="20" t="s">
        <v>16</v>
      </c>
      <c r="E31" s="20" t="e">
        <f>+VLOOKUP(A31,#REF!,3,0)</f>
        <v>#REF!</v>
      </c>
      <c r="F31" s="20" t="e">
        <f>+VLOOKUP(A31,#REF!,10,0)</f>
        <v>#REF!</v>
      </c>
      <c r="G31" s="20" t="e">
        <f>+VLOOKUP(A31,#REF!,13,0)</f>
        <v>#REF!</v>
      </c>
      <c r="H31" s="21" t="e">
        <f t="shared" si="3"/>
        <v>#REF!</v>
      </c>
      <c r="I31" s="20" t="e">
        <f t="shared" si="1"/>
        <v>#REF!</v>
      </c>
      <c r="J31" s="20" t="s">
        <v>81</v>
      </c>
      <c r="K31" s="20" t="e">
        <f>+IF(ISBLANK(VLOOKUP(A31,#REF!,5,0)),"",VLOOKUP(A31,#REF!,5,0))</f>
        <v>#REF!</v>
      </c>
      <c r="L31" s="20" t="e">
        <f>+IF(ISBLANK(VLOOKUP(A31,#REF!,9,0)),"",VLOOKUP(A31,#REF!,9,0))</f>
        <v>#REF!</v>
      </c>
      <c r="M31" s="20" t="e">
        <f t="shared" si="4"/>
        <v>#REF!</v>
      </c>
      <c r="N31" s="20" t="e">
        <f t="shared" si="2"/>
        <v>#REF!</v>
      </c>
      <c r="O31" s="20"/>
      <c r="P31" s="20"/>
    </row>
    <row r="32" spans="1:16" x14ac:dyDescent="0.2">
      <c r="A32" s="20" t="s">
        <v>83</v>
      </c>
      <c r="B32" s="20" t="str">
        <f t="shared" si="0"/>
        <v>7</v>
      </c>
      <c r="C32" s="20" t="e">
        <f>+MID(VLOOKUP(A32,#REF!,2,0),4,LEN(VLOOKUP(A32,#REF!,2,0))-4)</f>
        <v>#REF!</v>
      </c>
      <c r="D32" s="20" t="s">
        <v>16</v>
      </c>
      <c r="E32" s="20" t="e">
        <f>+VLOOKUP(A32,#REF!,3,0)</f>
        <v>#REF!</v>
      </c>
      <c r="F32" s="20" t="e">
        <f>+VLOOKUP(A32,#REF!,10,0)</f>
        <v>#REF!</v>
      </c>
      <c r="G32" s="20" t="e">
        <f>+VLOOKUP(A32,#REF!,13,0)</f>
        <v>#REF!</v>
      </c>
      <c r="H32" s="21" t="e">
        <f t="shared" si="3"/>
        <v>#REF!</v>
      </c>
      <c r="I32" s="20" t="e">
        <f t="shared" si="1"/>
        <v>#REF!</v>
      </c>
      <c r="J32" s="20" t="s">
        <v>81</v>
      </c>
      <c r="K32" s="20" t="e">
        <f>+IF(ISBLANK(VLOOKUP(A32,#REF!,5,0)),"",VLOOKUP(A32,#REF!,5,0))</f>
        <v>#REF!</v>
      </c>
      <c r="L32" s="20" t="e">
        <f>+IF(ISBLANK(VLOOKUP(A32,#REF!,9,0)),"",VLOOKUP(A32,#REF!,9,0))</f>
        <v>#REF!</v>
      </c>
      <c r="M32" s="20" t="e">
        <f t="shared" si="4"/>
        <v>#REF!</v>
      </c>
      <c r="N32" s="20" t="e">
        <f t="shared" si="2"/>
        <v>#REF!</v>
      </c>
      <c r="O32" s="20"/>
      <c r="P32" s="20"/>
    </row>
    <row r="33" spans="1:16" x14ac:dyDescent="0.2">
      <c r="A33" s="20" t="s">
        <v>82</v>
      </c>
      <c r="B33" s="20" t="str">
        <f t="shared" si="0"/>
        <v>7</v>
      </c>
      <c r="C33" s="20" t="e">
        <f>+MID(VLOOKUP(A33,#REF!,2,0),4,LEN(VLOOKUP(A33,#REF!,2,0))-4)</f>
        <v>#REF!</v>
      </c>
      <c r="D33" s="20" t="s">
        <v>16</v>
      </c>
      <c r="E33" s="20" t="e">
        <f>+VLOOKUP(A33,#REF!,3,0)</f>
        <v>#REF!</v>
      </c>
      <c r="F33" s="20" t="e">
        <f>+VLOOKUP(A33,#REF!,10,0)</f>
        <v>#REF!</v>
      </c>
      <c r="G33" s="20" t="e">
        <f>+VLOOKUP(A33,#REF!,13,0)</f>
        <v>#REF!</v>
      </c>
      <c r="H33" s="21" t="e">
        <f t="shared" si="3"/>
        <v>#REF!</v>
      </c>
      <c r="I33" s="20" t="e">
        <f t="shared" si="1"/>
        <v>#REF!</v>
      </c>
      <c r="J33" s="20" t="s">
        <v>81</v>
      </c>
      <c r="K33" s="20" t="e">
        <f>+IF(ISBLANK(VLOOKUP(A33,#REF!,5,0)),"",VLOOKUP(A33,#REF!,5,0))</f>
        <v>#REF!</v>
      </c>
      <c r="L33" s="20" t="e">
        <f>+IF(ISBLANK(VLOOKUP(A33,#REF!,9,0)),"",VLOOKUP(A33,#REF!,9,0))</f>
        <v>#REF!</v>
      </c>
      <c r="M33" s="20" t="e">
        <f t="shared" si="4"/>
        <v>#REF!</v>
      </c>
      <c r="N33" s="20" t="e">
        <f t="shared" si="2"/>
        <v>#REF!</v>
      </c>
      <c r="O33" s="20"/>
      <c r="P33" s="20"/>
    </row>
    <row r="34" spans="1:16" x14ac:dyDescent="0.2">
      <c r="A34" s="20" t="s">
        <v>80</v>
      </c>
      <c r="B34" s="20" t="str">
        <f t="shared" si="0"/>
        <v>8</v>
      </c>
      <c r="C34" s="20" t="e">
        <f>+MID(VLOOKUP(A34,#REF!,2,0),4,LEN(VLOOKUP(A34,#REF!,2,0))-4)</f>
        <v>#REF!</v>
      </c>
      <c r="D34" s="20" t="s">
        <v>16</v>
      </c>
      <c r="E34" s="20" t="e">
        <f>+VLOOKUP(A34,#REF!,3,0)</f>
        <v>#REF!</v>
      </c>
      <c r="F34" s="20" t="e">
        <f>+VLOOKUP(A34,#REF!,10,0)</f>
        <v>#REF!</v>
      </c>
      <c r="G34" s="20" t="e">
        <f>+VLOOKUP(A34,#REF!,13,0)</f>
        <v>#REF!</v>
      </c>
      <c r="H34" s="21" t="e">
        <f t="shared" ref="H34:H65" si="5">+_xlfn.RANK.EQ(G34,$G$2:$G$82,1)</f>
        <v>#REF!</v>
      </c>
      <c r="I34" s="20" t="e">
        <f t="shared" ref="I34:I65" si="6">+IF(F34=$F$2,$P$4,IF(F34=$F$3,$P$2,$P$3))</f>
        <v>#REF!</v>
      </c>
      <c r="J34" s="20" t="s">
        <v>76</v>
      </c>
      <c r="K34" s="20" t="e">
        <f>+IF(ISBLANK(VLOOKUP(A34,#REF!,5,0)),"",VLOOKUP(A34,#REF!,5,0))</f>
        <v>#REF!</v>
      </c>
      <c r="L34" s="20" t="e">
        <f>+IF(ISBLANK(VLOOKUP(A34,#REF!,9,0)),"",VLOOKUP(A34,#REF!,9,0))</f>
        <v>#REF!</v>
      </c>
      <c r="M34" s="20" t="e">
        <f t="shared" ref="M34:M65" si="7">+IF(OR(AND(K34=1,L34=1),AND(ISBLANK(K34),ISBLANK(L34)),K34="",L34=""),0,IF(OR(AND(K34=1,L34=2),AND(K34=1,L34=3)),0.25,IF(OR(AND(K34=2,L34=2),AND(K34=3,L34=1),AND(K34=3,L34=2),AND(K34=2,L34=1)),0.5,IF(AND(K34=2,L34=3),0.75,1))))</f>
        <v>#REF!</v>
      </c>
      <c r="N34" s="20" t="e">
        <f t="shared" ref="N34:N65" si="8">+AVERAGEIF($D$2:$D$82,D34,$M$2:$M$82)</f>
        <v>#REF!</v>
      </c>
      <c r="O34" s="20"/>
      <c r="P34" s="20"/>
    </row>
    <row r="35" spans="1:16" x14ac:dyDescent="0.2">
      <c r="A35" s="20" t="s">
        <v>79</v>
      </c>
      <c r="B35" s="20" t="str">
        <f t="shared" si="0"/>
        <v>8</v>
      </c>
      <c r="C35" s="20" t="e">
        <f>+MID(VLOOKUP(A35,#REF!,2,0),4,LEN(VLOOKUP(A35,#REF!,2,0))-4)</f>
        <v>#REF!</v>
      </c>
      <c r="D35" s="20" t="s">
        <v>16</v>
      </c>
      <c r="E35" s="20" t="e">
        <f>+VLOOKUP(A35,#REF!,3,0)</f>
        <v>#REF!</v>
      </c>
      <c r="F35" s="20" t="e">
        <f>+VLOOKUP(A35,#REF!,10,0)</f>
        <v>#REF!</v>
      </c>
      <c r="G35" s="20" t="e">
        <f>+VLOOKUP(A35,#REF!,13,0)</f>
        <v>#REF!</v>
      </c>
      <c r="H35" s="21" t="e">
        <f t="shared" si="5"/>
        <v>#REF!</v>
      </c>
      <c r="I35" s="20" t="e">
        <f t="shared" si="6"/>
        <v>#REF!</v>
      </c>
      <c r="J35" s="20" t="s">
        <v>76</v>
      </c>
      <c r="K35" s="20" t="e">
        <f>+IF(ISBLANK(VLOOKUP(A35,#REF!,5,0)),"",VLOOKUP(A35,#REF!,5,0))</f>
        <v>#REF!</v>
      </c>
      <c r="L35" s="20" t="e">
        <f>+IF(ISBLANK(VLOOKUP(A35,#REF!,9,0)),"",VLOOKUP(A35,#REF!,9,0))</f>
        <v>#REF!</v>
      </c>
      <c r="M35" s="20" t="e">
        <f t="shared" si="7"/>
        <v>#REF!</v>
      </c>
      <c r="N35" s="20" t="e">
        <f t="shared" si="8"/>
        <v>#REF!</v>
      </c>
      <c r="O35" s="20"/>
      <c r="P35" s="20"/>
    </row>
    <row r="36" spans="1:16" x14ac:dyDescent="0.2">
      <c r="A36" s="20" t="s">
        <v>78</v>
      </c>
      <c r="B36" s="20" t="str">
        <f t="shared" si="0"/>
        <v>8</v>
      </c>
      <c r="C36" s="20" t="e">
        <f>+MID(VLOOKUP(A36,#REF!,2,0),4,LEN(VLOOKUP(A36,#REF!,2,0))-4)</f>
        <v>#REF!</v>
      </c>
      <c r="D36" s="20" t="s">
        <v>16</v>
      </c>
      <c r="E36" s="20" t="e">
        <f>+VLOOKUP(A36,#REF!,3,0)</f>
        <v>#REF!</v>
      </c>
      <c r="F36" s="20" t="e">
        <f>+VLOOKUP(A36,#REF!,10,0)</f>
        <v>#REF!</v>
      </c>
      <c r="G36" s="20" t="e">
        <f>+VLOOKUP(A36,#REF!,13,0)</f>
        <v>#REF!</v>
      </c>
      <c r="H36" s="21" t="e">
        <f t="shared" si="5"/>
        <v>#REF!</v>
      </c>
      <c r="I36" s="20" t="e">
        <f t="shared" si="6"/>
        <v>#REF!</v>
      </c>
      <c r="J36" s="20" t="s">
        <v>76</v>
      </c>
      <c r="K36" s="20" t="e">
        <f>+IF(ISBLANK(VLOOKUP(A36,#REF!,5,0)),"",VLOOKUP(A36,#REF!,5,0))</f>
        <v>#REF!</v>
      </c>
      <c r="L36" s="20" t="e">
        <f>+IF(ISBLANK(VLOOKUP(A36,#REF!,9,0)),"",VLOOKUP(A36,#REF!,9,0))</f>
        <v>#REF!</v>
      </c>
      <c r="M36" s="20" t="e">
        <f t="shared" si="7"/>
        <v>#REF!</v>
      </c>
      <c r="N36" s="20" t="e">
        <f t="shared" si="8"/>
        <v>#REF!</v>
      </c>
      <c r="O36" s="20"/>
      <c r="P36" s="20"/>
    </row>
    <row r="37" spans="1:16" x14ac:dyDescent="0.2">
      <c r="A37" s="20" t="s">
        <v>77</v>
      </c>
      <c r="B37" s="20" t="str">
        <f t="shared" si="0"/>
        <v>8</v>
      </c>
      <c r="C37" s="20" t="e">
        <f>+MID(VLOOKUP(A37,#REF!,2,0),4,LEN(VLOOKUP(A37,#REF!,2,0))-4)</f>
        <v>#REF!</v>
      </c>
      <c r="D37" s="20" t="s">
        <v>16</v>
      </c>
      <c r="E37" s="20" t="e">
        <f>+VLOOKUP(A37,#REF!,3,0)</f>
        <v>#REF!</v>
      </c>
      <c r="F37" s="20" t="e">
        <f>+VLOOKUP(A37,#REF!,10,0)</f>
        <v>#REF!</v>
      </c>
      <c r="G37" s="20" t="e">
        <f>+VLOOKUP(A37,#REF!,13,0)</f>
        <v>#REF!</v>
      </c>
      <c r="H37" s="21" t="e">
        <f t="shared" si="5"/>
        <v>#REF!</v>
      </c>
      <c r="I37" s="20" t="e">
        <f t="shared" si="6"/>
        <v>#REF!</v>
      </c>
      <c r="J37" s="20" t="s">
        <v>76</v>
      </c>
      <c r="K37" s="20" t="e">
        <f>+IF(ISBLANK(VLOOKUP(A37,#REF!,5,0)),"",VLOOKUP(A37,#REF!,5,0))</f>
        <v>#REF!</v>
      </c>
      <c r="L37" s="20" t="e">
        <f>+IF(ISBLANK(VLOOKUP(A37,#REF!,9,0)),"",VLOOKUP(A37,#REF!,9,0))</f>
        <v>#REF!</v>
      </c>
      <c r="M37" s="20" t="e">
        <f t="shared" si="7"/>
        <v>#REF!</v>
      </c>
      <c r="N37" s="20" t="e">
        <f t="shared" si="8"/>
        <v>#REF!</v>
      </c>
      <c r="O37" s="20"/>
      <c r="P37" s="20"/>
    </row>
    <row r="38" spans="1:16" x14ac:dyDescent="0.2">
      <c r="A38" s="20" t="s">
        <v>75</v>
      </c>
      <c r="B38" s="20" t="str">
        <f t="shared" si="0"/>
        <v>9</v>
      </c>
      <c r="C38" s="20" t="e">
        <f>+MID(VLOOKUP(A38,#REF!,2,0),4,LEN(VLOOKUP(A38,#REF!,2,0))-4)</f>
        <v>#REF!</v>
      </c>
      <c r="D38" s="20" t="s">
        <v>16</v>
      </c>
      <c r="E38" s="20" t="e">
        <f>+VLOOKUP(A38,#REF!,3,0)</f>
        <v>#REF!</v>
      </c>
      <c r="F38" s="20" t="e">
        <f>+VLOOKUP(A38,#REF!,10,0)</f>
        <v>#REF!</v>
      </c>
      <c r="G38" s="20" t="e">
        <f>+VLOOKUP(A38,#REF!,13,0)</f>
        <v>#REF!</v>
      </c>
      <c r="H38" s="21" t="e">
        <f t="shared" si="5"/>
        <v>#REF!</v>
      </c>
      <c r="I38" s="20" t="e">
        <f t="shared" si="6"/>
        <v>#REF!</v>
      </c>
      <c r="J38" s="20" t="s">
        <v>70</v>
      </c>
      <c r="K38" s="20" t="e">
        <f>+IF(ISBLANK(VLOOKUP(A38,#REF!,5,0)),"",VLOOKUP(A38,#REF!,5,0))</f>
        <v>#REF!</v>
      </c>
      <c r="L38" s="20" t="e">
        <f>+IF(ISBLANK(VLOOKUP(A38,#REF!,9,0)),"",VLOOKUP(A38,#REF!,9,0))</f>
        <v>#REF!</v>
      </c>
      <c r="M38" s="20" t="e">
        <f t="shared" si="7"/>
        <v>#REF!</v>
      </c>
      <c r="N38" s="20" t="e">
        <f t="shared" si="8"/>
        <v>#REF!</v>
      </c>
      <c r="O38" s="20"/>
      <c r="P38" s="20"/>
    </row>
    <row r="39" spans="1:16" x14ac:dyDescent="0.2">
      <c r="A39" s="20" t="s">
        <v>74</v>
      </c>
      <c r="B39" s="20" t="str">
        <f t="shared" si="0"/>
        <v>9</v>
      </c>
      <c r="C39" s="20" t="e">
        <f>+MID(VLOOKUP(A39,#REF!,2,0),4,LEN(VLOOKUP(A39,#REF!,2,0))-4)</f>
        <v>#REF!</v>
      </c>
      <c r="D39" s="20" t="s">
        <v>16</v>
      </c>
      <c r="E39" s="20" t="e">
        <f>+VLOOKUP(A39,#REF!,3,0)</f>
        <v>#REF!</v>
      </c>
      <c r="F39" s="20" t="e">
        <f>+VLOOKUP(A39,#REF!,10,0)</f>
        <v>#REF!</v>
      </c>
      <c r="G39" s="20" t="e">
        <f>+VLOOKUP(A39,#REF!,13,0)</f>
        <v>#REF!</v>
      </c>
      <c r="H39" s="21" t="e">
        <f t="shared" si="5"/>
        <v>#REF!</v>
      </c>
      <c r="I39" s="20" t="e">
        <f t="shared" si="6"/>
        <v>#REF!</v>
      </c>
      <c r="J39" s="20" t="s">
        <v>70</v>
      </c>
      <c r="K39" s="20" t="e">
        <f>+IF(ISBLANK(VLOOKUP(A39,#REF!,5,0)),"",VLOOKUP(A39,#REF!,5,0))</f>
        <v>#REF!</v>
      </c>
      <c r="L39" s="20" t="e">
        <f>+IF(ISBLANK(VLOOKUP(A39,#REF!,9,0)),"",VLOOKUP(A39,#REF!,9,0))</f>
        <v>#REF!</v>
      </c>
      <c r="M39" s="20" t="e">
        <f t="shared" si="7"/>
        <v>#REF!</v>
      </c>
      <c r="N39" s="20" t="e">
        <f t="shared" si="8"/>
        <v>#REF!</v>
      </c>
      <c r="O39" s="20"/>
      <c r="P39" s="20"/>
    </row>
    <row r="40" spans="1:16" x14ac:dyDescent="0.2">
      <c r="A40" s="20" t="s">
        <v>73</v>
      </c>
      <c r="B40" s="20" t="str">
        <f t="shared" si="0"/>
        <v>9</v>
      </c>
      <c r="C40" s="20" t="e">
        <f>+MID(VLOOKUP(A40,#REF!,2,0),4,LEN(VLOOKUP(A40,#REF!,2,0))-4)</f>
        <v>#REF!</v>
      </c>
      <c r="D40" s="20" t="s">
        <v>16</v>
      </c>
      <c r="E40" s="20" t="e">
        <f>+VLOOKUP(A40,#REF!,3,0)</f>
        <v>#REF!</v>
      </c>
      <c r="F40" s="20" t="e">
        <f>+VLOOKUP(A40,#REF!,10,0)</f>
        <v>#REF!</v>
      </c>
      <c r="G40" s="20" t="e">
        <f>+VLOOKUP(A40,#REF!,13,0)</f>
        <v>#REF!</v>
      </c>
      <c r="H40" s="21" t="e">
        <f t="shared" si="5"/>
        <v>#REF!</v>
      </c>
      <c r="I40" s="20" t="e">
        <f t="shared" si="6"/>
        <v>#REF!</v>
      </c>
      <c r="J40" s="20" t="s">
        <v>70</v>
      </c>
      <c r="K40" s="20" t="e">
        <f>+IF(ISBLANK(VLOOKUP(A40,#REF!,5,0)),"",VLOOKUP(A40,#REF!,5,0))</f>
        <v>#REF!</v>
      </c>
      <c r="L40" s="20" t="e">
        <f>+IF(ISBLANK(VLOOKUP(A40,#REF!,9,0)),"",VLOOKUP(A40,#REF!,9,0))</f>
        <v>#REF!</v>
      </c>
      <c r="M40" s="20" t="e">
        <f t="shared" si="7"/>
        <v>#REF!</v>
      </c>
      <c r="N40" s="20" t="e">
        <f t="shared" si="8"/>
        <v>#REF!</v>
      </c>
      <c r="O40" s="20"/>
      <c r="P40" s="20"/>
    </row>
    <row r="41" spans="1:16" x14ac:dyDescent="0.2">
      <c r="A41" s="20" t="s">
        <v>72</v>
      </c>
      <c r="B41" s="20" t="str">
        <f t="shared" si="0"/>
        <v>9</v>
      </c>
      <c r="C41" s="20" t="e">
        <f>+MID(VLOOKUP(A41,#REF!,2,0),4,LEN(VLOOKUP(A41,#REF!,2,0))-4)</f>
        <v>#REF!</v>
      </c>
      <c r="D41" s="20" t="s">
        <v>16</v>
      </c>
      <c r="E41" s="20" t="e">
        <f>+VLOOKUP(A41,#REF!,3,0)</f>
        <v>#REF!</v>
      </c>
      <c r="F41" s="20" t="e">
        <f>+VLOOKUP(A41,#REF!,10,0)</f>
        <v>#REF!</v>
      </c>
      <c r="G41" s="20" t="e">
        <f>+VLOOKUP(A41,#REF!,13,0)</f>
        <v>#REF!</v>
      </c>
      <c r="H41" s="21" t="e">
        <f t="shared" si="5"/>
        <v>#REF!</v>
      </c>
      <c r="I41" s="20" t="e">
        <f t="shared" si="6"/>
        <v>#REF!</v>
      </c>
      <c r="J41" s="20" t="s">
        <v>70</v>
      </c>
      <c r="K41" s="20" t="e">
        <f>+IF(ISBLANK(VLOOKUP(A41,#REF!,5,0)),"",VLOOKUP(A41,#REF!,5,0))</f>
        <v>#REF!</v>
      </c>
      <c r="L41" s="20" t="e">
        <f>+IF(ISBLANK(VLOOKUP(A41,#REF!,9,0)),"",VLOOKUP(A41,#REF!,9,0))</f>
        <v>#REF!</v>
      </c>
      <c r="M41" s="20" t="e">
        <f t="shared" si="7"/>
        <v>#REF!</v>
      </c>
      <c r="N41" s="20" t="e">
        <f t="shared" si="8"/>
        <v>#REF!</v>
      </c>
      <c r="O41" s="20"/>
      <c r="P41" s="20"/>
    </row>
    <row r="42" spans="1:16" x14ac:dyDescent="0.2">
      <c r="A42" s="20" t="s">
        <v>71</v>
      </c>
      <c r="B42" s="20" t="str">
        <f t="shared" si="0"/>
        <v>9</v>
      </c>
      <c r="C42" s="20" t="e">
        <f>+MID(VLOOKUP(A42,#REF!,2,0),4,LEN(VLOOKUP(A42,#REF!,2,0))-4)</f>
        <v>#REF!</v>
      </c>
      <c r="D42" s="20" t="s">
        <v>16</v>
      </c>
      <c r="E42" s="20" t="e">
        <f>+VLOOKUP(A42,#REF!,3,0)</f>
        <v>#REF!</v>
      </c>
      <c r="F42" s="20" t="e">
        <f>+VLOOKUP(A42,#REF!,10,0)</f>
        <v>#REF!</v>
      </c>
      <c r="G42" s="20" t="e">
        <f>+VLOOKUP(A42,#REF!,13,0)</f>
        <v>#REF!</v>
      </c>
      <c r="H42" s="21" t="e">
        <f t="shared" si="5"/>
        <v>#REF!</v>
      </c>
      <c r="I42" s="20" t="e">
        <f t="shared" si="6"/>
        <v>#REF!</v>
      </c>
      <c r="J42" s="20" t="s">
        <v>70</v>
      </c>
      <c r="K42" s="20" t="e">
        <f>+IF(ISBLANK(VLOOKUP(A42,#REF!,5,0)),"",VLOOKUP(A42,#REF!,5,0))</f>
        <v>#REF!</v>
      </c>
      <c r="L42" s="20" t="e">
        <f>+IF(ISBLANK(VLOOKUP(A42,#REF!,9,0)),"",VLOOKUP(A42,#REF!,9,0))</f>
        <v>#REF!</v>
      </c>
      <c r="M42" s="20" t="e">
        <f t="shared" si="7"/>
        <v>#REF!</v>
      </c>
      <c r="N42" s="20" t="e">
        <f t="shared" si="8"/>
        <v>#REF!</v>
      </c>
      <c r="O42" s="20"/>
      <c r="P42" s="20"/>
    </row>
    <row r="43" spans="1:16" x14ac:dyDescent="0.2">
      <c r="A43" s="20" t="s">
        <v>69</v>
      </c>
      <c r="B43" s="20" t="str">
        <f t="shared" ref="B43:B82" si="9">+LEFT(A43,2)</f>
        <v>10</v>
      </c>
      <c r="C43" s="20" t="e">
        <f>+MID(VLOOKUP(A43,#REF!,2,0),5,LEN(VLOOKUP(A43,#REF!,2,0))-5)</f>
        <v>#REF!</v>
      </c>
      <c r="D43" s="20" t="s">
        <v>17</v>
      </c>
      <c r="E43" s="20" t="e">
        <f>+VLOOKUP(A43,#REF!,3,0)</f>
        <v>#REF!</v>
      </c>
      <c r="F43" s="20" t="e">
        <f>+VLOOKUP(A43,#REF!,10,0)</f>
        <v>#REF!</v>
      </c>
      <c r="G43" s="20" t="e">
        <f>+VLOOKUP(A43,#REF!,13,0)</f>
        <v>#REF!</v>
      </c>
      <c r="H43" s="21" t="e">
        <f t="shared" si="5"/>
        <v>#REF!</v>
      </c>
      <c r="I43" s="20" t="e">
        <f t="shared" si="6"/>
        <v>#REF!</v>
      </c>
      <c r="J43" s="20" t="s">
        <v>66</v>
      </c>
      <c r="K43" s="20" t="e">
        <f>+IF(ISBLANK(VLOOKUP(A43,#REF!,5,0)),"",VLOOKUP(A43,#REF!,5,0))</f>
        <v>#REF!</v>
      </c>
      <c r="L43" s="20" t="e">
        <f>+IF(ISBLANK(VLOOKUP(A43,#REF!,9,0)),"",VLOOKUP(A43,#REF!,9,0))</f>
        <v>#REF!</v>
      </c>
      <c r="M43" s="20" t="e">
        <f t="shared" si="7"/>
        <v>#REF!</v>
      </c>
      <c r="N43" s="20" t="e">
        <f t="shared" si="8"/>
        <v>#REF!</v>
      </c>
      <c r="O43" s="20"/>
      <c r="P43" s="20"/>
    </row>
    <row r="44" spans="1:16" x14ac:dyDescent="0.2">
      <c r="A44" s="20" t="s">
        <v>68</v>
      </c>
      <c r="B44" s="20" t="str">
        <f t="shared" si="9"/>
        <v>10</v>
      </c>
      <c r="C44" s="20" t="e">
        <f>+MID(VLOOKUP(A44,#REF!,2,0),5,LEN(VLOOKUP(A44,#REF!,2,0))-5)</f>
        <v>#REF!</v>
      </c>
      <c r="D44" s="20" t="s">
        <v>17</v>
      </c>
      <c r="E44" s="20" t="e">
        <f>+VLOOKUP(A44,#REF!,3,0)</f>
        <v>#REF!</v>
      </c>
      <c r="F44" s="20" t="e">
        <f>+VLOOKUP(A44,#REF!,10,0)</f>
        <v>#REF!</v>
      </c>
      <c r="G44" s="20" t="e">
        <f>+VLOOKUP(A44,#REF!,13,0)</f>
        <v>#REF!</v>
      </c>
      <c r="H44" s="21" t="e">
        <f t="shared" si="5"/>
        <v>#REF!</v>
      </c>
      <c r="I44" s="20" t="e">
        <f t="shared" si="6"/>
        <v>#REF!</v>
      </c>
      <c r="J44" s="20" t="s">
        <v>66</v>
      </c>
      <c r="K44" s="20" t="e">
        <f>+IF(ISBLANK(VLOOKUP(A44,#REF!,5,0)),"",VLOOKUP(A44,#REF!,5,0))</f>
        <v>#REF!</v>
      </c>
      <c r="L44" s="20" t="e">
        <f>+IF(ISBLANK(VLOOKUP(A44,#REF!,9,0)),"",VLOOKUP(A44,#REF!,9,0))</f>
        <v>#REF!</v>
      </c>
      <c r="M44" s="20" t="e">
        <f t="shared" si="7"/>
        <v>#REF!</v>
      </c>
      <c r="N44" s="20" t="e">
        <f t="shared" si="8"/>
        <v>#REF!</v>
      </c>
      <c r="O44" s="20"/>
      <c r="P44" s="20"/>
    </row>
    <row r="45" spans="1:16" x14ac:dyDescent="0.2">
      <c r="A45" s="20" t="s">
        <v>67</v>
      </c>
      <c r="B45" s="20" t="str">
        <f t="shared" si="9"/>
        <v>10</v>
      </c>
      <c r="C45" s="20" t="e">
        <f>+MID(VLOOKUP(A45,#REF!,2,0),5,LEN(VLOOKUP(A45,#REF!,2,0))-5)</f>
        <v>#REF!</v>
      </c>
      <c r="D45" s="20" t="s">
        <v>17</v>
      </c>
      <c r="E45" s="20" t="e">
        <f>+VLOOKUP(A45,#REF!,3,0)</f>
        <v>#REF!</v>
      </c>
      <c r="F45" s="20" t="e">
        <f>+VLOOKUP(A45,#REF!,10,0)</f>
        <v>#REF!</v>
      </c>
      <c r="G45" s="20" t="e">
        <f>+VLOOKUP(A45,#REF!,13,0)</f>
        <v>#REF!</v>
      </c>
      <c r="H45" s="21" t="e">
        <f t="shared" si="5"/>
        <v>#REF!</v>
      </c>
      <c r="I45" s="20" t="e">
        <f t="shared" si="6"/>
        <v>#REF!</v>
      </c>
      <c r="J45" s="20" t="s">
        <v>66</v>
      </c>
      <c r="K45" s="20" t="e">
        <f>+IF(ISBLANK(VLOOKUP(A45,#REF!,5,0)),"",VLOOKUP(A45,#REF!,5,0))</f>
        <v>#REF!</v>
      </c>
      <c r="L45" s="20" t="e">
        <f>+IF(ISBLANK(VLOOKUP(A45,#REF!,9,0)),"",VLOOKUP(A45,#REF!,9,0))</f>
        <v>#REF!</v>
      </c>
      <c r="M45" s="20" t="e">
        <f t="shared" si="7"/>
        <v>#REF!</v>
      </c>
      <c r="N45" s="20" t="e">
        <f t="shared" si="8"/>
        <v>#REF!</v>
      </c>
      <c r="O45" s="20"/>
      <c r="P45" s="20"/>
    </row>
    <row r="46" spans="1:16" x14ac:dyDescent="0.2">
      <c r="A46" s="20" t="s">
        <v>65</v>
      </c>
      <c r="B46" s="20" t="str">
        <f t="shared" si="9"/>
        <v>11</v>
      </c>
      <c r="C46" s="20" t="e">
        <f>+MID(VLOOKUP(A46,#REF!,2,0),5,LEN(VLOOKUP(A46,#REF!,2,0))-5)</f>
        <v>#REF!</v>
      </c>
      <c r="D46" s="20" t="s">
        <v>17</v>
      </c>
      <c r="E46" s="20" t="e">
        <f>+VLOOKUP(A46,#REF!,3,0)</f>
        <v>#REF!</v>
      </c>
      <c r="F46" s="20" t="e">
        <f>+VLOOKUP(A46,#REF!,10,0)</f>
        <v>#REF!</v>
      </c>
      <c r="G46" s="20" t="e">
        <f>+VLOOKUP(A46,#REF!,13,0)</f>
        <v>#REF!</v>
      </c>
      <c r="H46" s="21" t="e">
        <f t="shared" si="5"/>
        <v>#REF!</v>
      </c>
      <c r="I46" s="20" t="e">
        <f t="shared" si="6"/>
        <v>#REF!</v>
      </c>
      <c r="J46" s="20" t="s">
        <v>61</v>
      </c>
      <c r="K46" s="20" t="e">
        <f>+IF(ISBLANK(VLOOKUP(A46,#REF!,5,0)),"",VLOOKUP(A46,#REF!,5,0))</f>
        <v>#REF!</v>
      </c>
      <c r="L46" s="20" t="e">
        <f>+IF(ISBLANK(VLOOKUP(A46,#REF!,9,0)),"",VLOOKUP(A46,#REF!,9,0))</f>
        <v>#REF!</v>
      </c>
      <c r="M46" s="20" t="e">
        <f t="shared" si="7"/>
        <v>#REF!</v>
      </c>
      <c r="N46" s="20" t="e">
        <f t="shared" si="8"/>
        <v>#REF!</v>
      </c>
      <c r="O46" s="20"/>
      <c r="P46" s="20"/>
    </row>
    <row r="47" spans="1:16" x14ac:dyDescent="0.2">
      <c r="A47" s="20" t="s">
        <v>64</v>
      </c>
      <c r="B47" s="20" t="str">
        <f t="shared" si="9"/>
        <v>11</v>
      </c>
      <c r="C47" s="20" t="e">
        <f>+MID(VLOOKUP(A47,#REF!,2,0),5,LEN(VLOOKUP(A47,#REF!,2,0))-5)</f>
        <v>#REF!</v>
      </c>
      <c r="D47" s="20" t="s">
        <v>17</v>
      </c>
      <c r="E47" s="20" t="e">
        <f>+VLOOKUP(A47,#REF!,3,0)</f>
        <v>#REF!</v>
      </c>
      <c r="F47" s="20" t="e">
        <f>+VLOOKUP(A47,#REF!,10,0)</f>
        <v>#REF!</v>
      </c>
      <c r="G47" s="20" t="e">
        <f>+VLOOKUP(A47,#REF!,13,0)</f>
        <v>#REF!</v>
      </c>
      <c r="H47" s="21" t="e">
        <f t="shared" si="5"/>
        <v>#REF!</v>
      </c>
      <c r="I47" s="20" t="e">
        <f t="shared" si="6"/>
        <v>#REF!</v>
      </c>
      <c r="J47" s="20" t="s">
        <v>61</v>
      </c>
      <c r="K47" s="20" t="e">
        <f>+IF(ISBLANK(VLOOKUP(A47,#REF!,5,0)),"",VLOOKUP(A47,#REF!,5,0))</f>
        <v>#REF!</v>
      </c>
      <c r="L47" s="20" t="e">
        <f>+IF(ISBLANK(VLOOKUP(A47,#REF!,9,0)),"",VLOOKUP(A47,#REF!,9,0))</f>
        <v>#REF!</v>
      </c>
      <c r="M47" s="20" t="e">
        <f t="shared" si="7"/>
        <v>#REF!</v>
      </c>
      <c r="N47" s="20" t="e">
        <f t="shared" si="8"/>
        <v>#REF!</v>
      </c>
      <c r="O47" s="20"/>
      <c r="P47" s="20"/>
    </row>
    <row r="48" spans="1:16" x14ac:dyDescent="0.2">
      <c r="A48" s="20" t="s">
        <v>63</v>
      </c>
      <c r="B48" s="20" t="str">
        <f t="shared" si="9"/>
        <v>11</v>
      </c>
      <c r="C48" s="20" t="e">
        <f>+MID(VLOOKUP(A48,#REF!,2,0),5,LEN(VLOOKUP(A48,#REF!,2,0))-5)</f>
        <v>#REF!</v>
      </c>
      <c r="D48" s="20" t="s">
        <v>17</v>
      </c>
      <c r="E48" s="20" t="e">
        <f>+VLOOKUP(A48,#REF!,3,0)</f>
        <v>#REF!</v>
      </c>
      <c r="F48" s="20" t="e">
        <f>+VLOOKUP(A48,#REF!,10,0)</f>
        <v>#REF!</v>
      </c>
      <c r="G48" s="20" t="e">
        <f>+VLOOKUP(A48,#REF!,13,0)</f>
        <v>#REF!</v>
      </c>
      <c r="H48" s="21" t="e">
        <f t="shared" si="5"/>
        <v>#REF!</v>
      </c>
      <c r="I48" s="20" t="e">
        <f t="shared" si="6"/>
        <v>#REF!</v>
      </c>
      <c r="J48" s="20" t="s">
        <v>61</v>
      </c>
      <c r="K48" s="20" t="e">
        <f>+IF(ISBLANK(VLOOKUP(A48,#REF!,5,0)),"",VLOOKUP(A48,#REF!,5,0))</f>
        <v>#REF!</v>
      </c>
      <c r="L48" s="20" t="e">
        <f>+IF(ISBLANK(VLOOKUP(A48,#REF!,9,0)),"",VLOOKUP(A48,#REF!,9,0))</f>
        <v>#REF!</v>
      </c>
      <c r="M48" s="20" t="e">
        <f t="shared" si="7"/>
        <v>#REF!</v>
      </c>
      <c r="N48" s="20" t="e">
        <f t="shared" si="8"/>
        <v>#REF!</v>
      </c>
      <c r="O48" s="20"/>
      <c r="P48" s="20"/>
    </row>
    <row r="49" spans="1:16" x14ac:dyDescent="0.2">
      <c r="A49" s="20" t="s">
        <v>62</v>
      </c>
      <c r="B49" s="20" t="str">
        <f t="shared" si="9"/>
        <v>11</v>
      </c>
      <c r="C49" s="20" t="e">
        <f>+MID(VLOOKUP(A49,#REF!,2,0),5,LEN(VLOOKUP(A49,#REF!,2,0))-5)</f>
        <v>#REF!</v>
      </c>
      <c r="D49" s="20" t="s">
        <v>17</v>
      </c>
      <c r="E49" s="20" t="e">
        <f>+VLOOKUP(A49,#REF!,3,0)</f>
        <v>#REF!</v>
      </c>
      <c r="F49" s="20" t="e">
        <f>+VLOOKUP(A49,#REF!,10,0)</f>
        <v>#REF!</v>
      </c>
      <c r="G49" s="20" t="e">
        <f>+VLOOKUP(A49,#REF!,13,0)</f>
        <v>#REF!</v>
      </c>
      <c r="H49" s="21" t="e">
        <f t="shared" si="5"/>
        <v>#REF!</v>
      </c>
      <c r="I49" s="20" t="e">
        <f t="shared" si="6"/>
        <v>#REF!</v>
      </c>
      <c r="J49" s="20" t="s">
        <v>61</v>
      </c>
      <c r="K49" s="20" t="e">
        <f>+IF(ISBLANK(VLOOKUP(A49,#REF!,5,0)),"",VLOOKUP(A49,#REF!,5,0))</f>
        <v>#REF!</v>
      </c>
      <c r="L49" s="20" t="e">
        <f>+IF(ISBLANK(VLOOKUP(A49,#REF!,9,0)),"",VLOOKUP(A49,#REF!,9,0))</f>
        <v>#REF!</v>
      </c>
      <c r="M49" s="20" t="e">
        <f t="shared" si="7"/>
        <v>#REF!</v>
      </c>
      <c r="N49" s="20" t="e">
        <f t="shared" si="8"/>
        <v>#REF!</v>
      </c>
      <c r="O49" s="20"/>
      <c r="P49" s="20"/>
    </row>
    <row r="50" spans="1:16" x14ac:dyDescent="0.2">
      <c r="A50" s="20" t="s">
        <v>60</v>
      </c>
      <c r="B50" s="20" t="str">
        <f t="shared" si="9"/>
        <v>12</v>
      </c>
      <c r="C50" s="20" t="e">
        <f>+MID(VLOOKUP(A50,#REF!,2,0),5,LEN(VLOOKUP(A50,#REF!,2,0))-5)</f>
        <v>#REF!</v>
      </c>
      <c r="D50" s="20" t="s">
        <v>17</v>
      </c>
      <c r="E50" s="20" t="e">
        <f>+VLOOKUP(A50,#REF!,3,0)</f>
        <v>#REF!</v>
      </c>
      <c r="F50" s="20" t="e">
        <f>+VLOOKUP(A50,#REF!,10,0)</f>
        <v>#REF!</v>
      </c>
      <c r="G50" s="20" t="e">
        <f>+VLOOKUP(A50,#REF!,13,0)</f>
        <v>#REF!</v>
      </c>
      <c r="H50" s="21" t="e">
        <f t="shared" si="5"/>
        <v>#REF!</v>
      </c>
      <c r="I50" s="20" t="e">
        <f t="shared" si="6"/>
        <v>#REF!</v>
      </c>
      <c r="J50" s="20" t="s">
        <v>55</v>
      </c>
      <c r="K50" s="20" t="e">
        <f>+IF(ISBLANK(VLOOKUP(A50,#REF!,5,0)),"",VLOOKUP(A50,#REF!,5,0))</f>
        <v>#REF!</v>
      </c>
      <c r="L50" s="20" t="e">
        <f>+IF(ISBLANK(VLOOKUP(A50,#REF!,9,0)),"",VLOOKUP(A50,#REF!,9,0))</f>
        <v>#REF!</v>
      </c>
      <c r="M50" s="20" t="e">
        <f t="shared" si="7"/>
        <v>#REF!</v>
      </c>
      <c r="N50" s="20" t="e">
        <f t="shared" si="8"/>
        <v>#REF!</v>
      </c>
      <c r="O50" s="20"/>
      <c r="P50" s="20"/>
    </row>
    <row r="51" spans="1:16" x14ac:dyDescent="0.2">
      <c r="A51" s="20" t="s">
        <v>59</v>
      </c>
      <c r="B51" s="20" t="str">
        <f t="shared" si="9"/>
        <v>12</v>
      </c>
      <c r="C51" s="20" t="e">
        <f>+MID(VLOOKUP(A51,#REF!,2,0),5,LEN(VLOOKUP(A51,#REF!,2,0))-5)</f>
        <v>#REF!</v>
      </c>
      <c r="D51" s="20" t="s">
        <v>17</v>
      </c>
      <c r="E51" s="20" t="e">
        <f>+VLOOKUP(A51,#REF!,3,0)</f>
        <v>#REF!</v>
      </c>
      <c r="F51" s="20" t="e">
        <f>+VLOOKUP(A51,#REF!,10,0)</f>
        <v>#REF!</v>
      </c>
      <c r="G51" s="20" t="e">
        <f>+VLOOKUP(A51,#REF!,13,0)</f>
        <v>#REF!</v>
      </c>
      <c r="H51" s="21" t="e">
        <f t="shared" si="5"/>
        <v>#REF!</v>
      </c>
      <c r="I51" s="20" t="e">
        <f t="shared" si="6"/>
        <v>#REF!</v>
      </c>
      <c r="J51" s="20" t="s">
        <v>55</v>
      </c>
      <c r="K51" s="20" t="e">
        <f>+IF(ISBLANK(VLOOKUP(A51,#REF!,5,0)),"",VLOOKUP(A51,#REF!,5,0))</f>
        <v>#REF!</v>
      </c>
      <c r="L51" s="20" t="e">
        <f>+IF(ISBLANK(VLOOKUP(A51,#REF!,9,0)),"",VLOOKUP(A51,#REF!,9,0))</f>
        <v>#REF!</v>
      </c>
      <c r="M51" s="20" t="e">
        <f t="shared" si="7"/>
        <v>#REF!</v>
      </c>
      <c r="N51" s="20" t="e">
        <f t="shared" si="8"/>
        <v>#REF!</v>
      </c>
      <c r="O51" s="20"/>
      <c r="P51" s="20"/>
    </row>
    <row r="52" spans="1:16" x14ac:dyDescent="0.2">
      <c r="A52" s="20" t="s">
        <v>58</v>
      </c>
      <c r="B52" s="20" t="str">
        <f t="shared" si="9"/>
        <v>12</v>
      </c>
      <c r="C52" s="20" t="e">
        <f>+MID(VLOOKUP(A52,#REF!,2,0),5,LEN(VLOOKUP(A52,#REF!,2,0))-5)</f>
        <v>#REF!</v>
      </c>
      <c r="D52" s="20" t="s">
        <v>17</v>
      </c>
      <c r="E52" s="20" t="e">
        <f>+VLOOKUP(A52,#REF!,3,0)</f>
        <v>#REF!</v>
      </c>
      <c r="F52" s="20" t="e">
        <f>+VLOOKUP(A52,#REF!,10,0)</f>
        <v>#REF!</v>
      </c>
      <c r="G52" s="20" t="e">
        <f>+VLOOKUP(A52,#REF!,13,0)</f>
        <v>#REF!</v>
      </c>
      <c r="H52" s="21" t="e">
        <f t="shared" si="5"/>
        <v>#REF!</v>
      </c>
      <c r="I52" s="20" t="e">
        <f t="shared" si="6"/>
        <v>#REF!</v>
      </c>
      <c r="J52" s="20" t="s">
        <v>55</v>
      </c>
      <c r="K52" s="20" t="e">
        <f>+IF(ISBLANK(VLOOKUP(A52,#REF!,5,0)),"",VLOOKUP(A52,#REF!,5,0))</f>
        <v>#REF!</v>
      </c>
      <c r="L52" s="20" t="e">
        <f>+IF(ISBLANK(VLOOKUP(A52,#REF!,9,0)),"",VLOOKUP(A52,#REF!,9,0))</f>
        <v>#REF!</v>
      </c>
      <c r="M52" s="20" t="e">
        <f t="shared" si="7"/>
        <v>#REF!</v>
      </c>
      <c r="N52" s="20" t="e">
        <f t="shared" si="8"/>
        <v>#REF!</v>
      </c>
      <c r="O52" s="20"/>
      <c r="P52" s="20"/>
    </row>
    <row r="53" spans="1:16" x14ac:dyDescent="0.2">
      <c r="A53" s="20" t="s">
        <v>57</v>
      </c>
      <c r="B53" s="20" t="str">
        <f t="shared" si="9"/>
        <v>12</v>
      </c>
      <c r="C53" s="20" t="e">
        <f>+MID(VLOOKUP(A53,#REF!,2,0),5,LEN(VLOOKUP(A53,#REF!,2,0))-5)</f>
        <v>#REF!</v>
      </c>
      <c r="D53" s="20" t="s">
        <v>17</v>
      </c>
      <c r="E53" s="20" t="e">
        <f>+VLOOKUP(A53,#REF!,3,0)</f>
        <v>#REF!</v>
      </c>
      <c r="F53" s="20" t="e">
        <f>+VLOOKUP(A53,#REF!,10,0)</f>
        <v>#REF!</v>
      </c>
      <c r="G53" s="20" t="e">
        <f>+VLOOKUP(A53,#REF!,13,0)</f>
        <v>#REF!</v>
      </c>
      <c r="H53" s="21" t="e">
        <f t="shared" si="5"/>
        <v>#REF!</v>
      </c>
      <c r="I53" s="20" t="e">
        <f t="shared" si="6"/>
        <v>#REF!</v>
      </c>
      <c r="J53" s="20" t="s">
        <v>55</v>
      </c>
      <c r="K53" s="20" t="e">
        <f>+IF(ISBLANK(VLOOKUP(A53,#REF!,5,0)),"",VLOOKUP(A53,#REF!,5,0))</f>
        <v>#REF!</v>
      </c>
      <c r="L53" s="20" t="e">
        <f>+IF(ISBLANK(VLOOKUP(A53,#REF!,9,0)),"",VLOOKUP(A53,#REF!,9,0))</f>
        <v>#REF!</v>
      </c>
      <c r="M53" s="20" t="e">
        <f t="shared" si="7"/>
        <v>#REF!</v>
      </c>
      <c r="N53" s="20" t="e">
        <f t="shared" si="8"/>
        <v>#REF!</v>
      </c>
      <c r="O53" s="20"/>
      <c r="P53" s="20"/>
    </row>
    <row r="54" spans="1:16" x14ac:dyDescent="0.2">
      <c r="A54" s="20" t="s">
        <v>56</v>
      </c>
      <c r="B54" s="20" t="str">
        <f t="shared" si="9"/>
        <v>12</v>
      </c>
      <c r="C54" s="20" t="e">
        <f>+MID(VLOOKUP(A54,#REF!,2,0),5,LEN(VLOOKUP(A54,#REF!,2,0))-5)</f>
        <v>#REF!</v>
      </c>
      <c r="D54" s="20" t="s">
        <v>17</v>
      </c>
      <c r="E54" s="20" t="e">
        <f>+VLOOKUP(A54,#REF!,3,0)</f>
        <v>#REF!</v>
      </c>
      <c r="F54" s="20" t="e">
        <f>+VLOOKUP(A54,#REF!,10,0)</f>
        <v>#REF!</v>
      </c>
      <c r="G54" s="20" t="e">
        <f>+VLOOKUP(A54,#REF!,13,0)</f>
        <v>#REF!</v>
      </c>
      <c r="H54" s="21" t="e">
        <f t="shared" si="5"/>
        <v>#REF!</v>
      </c>
      <c r="I54" s="20" t="e">
        <f t="shared" si="6"/>
        <v>#REF!</v>
      </c>
      <c r="J54" s="20" t="s">
        <v>55</v>
      </c>
      <c r="K54" s="20" t="e">
        <f>+IF(ISBLANK(VLOOKUP(A54,#REF!,5,0)),"",VLOOKUP(A54,#REF!,5,0))</f>
        <v>#REF!</v>
      </c>
      <c r="L54" s="20" t="e">
        <f>+IF(ISBLANK(VLOOKUP(A54,#REF!,9,0)),"",VLOOKUP(A54,#REF!,9,0))</f>
        <v>#REF!</v>
      </c>
      <c r="M54" s="20" t="e">
        <f t="shared" si="7"/>
        <v>#REF!</v>
      </c>
      <c r="N54" s="20" t="e">
        <f t="shared" si="8"/>
        <v>#REF!</v>
      </c>
      <c r="O54" s="20"/>
      <c r="P54" s="20"/>
    </row>
    <row r="55" spans="1:16" ht="12.75" customHeight="1" x14ac:dyDescent="0.2">
      <c r="A55" s="20" t="s">
        <v>54</v>
      </c>
      <c r="B55" s="20" t="str">
        <f t="shared" si="9"/>
        <v>13</v>
      </c>
      <c r="C55" s="20" t="e">
        <f>+MID(VLOOKUP(A55,#REF!,2,0),5,LEN(VLOOKUP(A55,#REF!,2,0))-5)</f>
        <v>#REF!</v>
      </c>
      <c r="D55" s="20" t="s">
        <v>38</v>
      </c>
      <c r="E55" s="20" t="e">
        <f>+VLOOKUP(A55,#REF!,3,0)</f>
        <v>#REF!</v>
      </c>
      <c r="F55" s="20" t="e">
        <f>+VLOOKUP(A55,#REF!,10,0)</f>
        <v>#REF!</v>
      </c>
      <c r="G55" s="20" t="e">
        <f>+VLOOKUP(A55,#REF!,13,0)</f>
        <v>#REF!</v>
      </c>
      <c r="H55" s="21" t="e">
        <f t="shared" si="5"/>
        <v>#REF!</v>
      </c>
      <c r="I55" s="20" t="e">
        <f t="shared" si="6"/>
        <v>#REF!</v>
      </c>
      <c r="J55" s="20" t="s">
        <v>50</v>
      </c>
      <c r="K55" s="20" t="e">
        <f>+IF(ISBLANK(VLOOKUP(A55,#REF!,5,0)),"",VLOOKUP(A55,#REF!,5,0))</f>
        <v>#REF!</v>
      </c>
      <c r="L55" s="20" t="e">
        <f>+IF(ISBLANK(VLOOKUP(A55,#REF!,9,0)),"",VLOOKUP(A55,#REF!,9,0))</f>
        <v>#REF!</v>
      </c>
      <c r="M55" s="20" t="e">
        <f t="shared" si="7"/>
        <v>#REF!</v>
      </c>
      <c r="N55" s="20" t="e">
        <f t="shared" si="8"/>
        <v>#REF!</v>
      </c>
      <c r="O55" s="20"/>
      <c r="P55" s="20"/>
    </row>
    <row r="56" spans="1:16" ht="12.75" customHeight="1" x14ac:dyDescent="0.2">
      <c r="A56" s="20" t="s">
        <v>53</v>
      </c>
      <c r="B56" s="20" t="str">
        <f t="shared" si="9"/>
        <v>13</v>
      </c>
      <c r="C56" s="20" t="e">
        <f>+MID(VLOOKUP(A56,#REF!,2,0),5,LEN(VLOOKUP(A56,#REF!,2,0))-5)</f>
        <v>#REF!</v>
      </c>
      <c r="D56" s="20" t="s">
        <v>38</v>
      </c>
      <c r="E56" s="20" t="e">
        <f>+VLOOKUP(A56,#REF!,3,0)</f>
        <v>#REF!</v>
      </c>
      <c r="F56" s="20" t="e">
        <f>+VLOOKUP(A56,#REF!,10,0)</f>
        <v>#REF!</v>
      </c>
      <c r="G56" s="20" t="e">
        <f>+VLOOKUP(A56,#REF!,13,0)</f>
        <v>#REF!</v>
      </c>
      <c r="H56" s="21" t="e">
        <f t="shared" si="5"/>
        <v>#REF!</v>
      </c>
      <c r="I56" s="20" t="e">
        <f t="shared" si="6"/>
        <v>#REF!</v>
      </c>
      <c r="J56" s="20" t="s">
        <v>50</v>
      </c>
      <c r="K56" s="20" t="e">
        <f>+IF(ISBLANK(VLOOKUP(A56,#REF!,5,0)),"",VLOOKUP(A56,#REF!,5,0))</f>
        <v>#REF!</v>
      </c>
      <c r="L56" s="20" t="e">
        <f>+IF(ISBLANK(VLOOKUP(A56,#REF!,9,0)),"",VLOOKUP(A56,#REF!,9,0))</f>
        <v>#REF!</v>
      </c>
      <c r="M56" s="20" t="e">
        <f t="shared" si="7"/>
        <v>#REF!</v>
      </c>
      <c r="N56" s="20" t="e">
        <f t="shared" si="8"/>
        <v>#REF!</v>
      </c>
      <c r="O56" s="20"/>
      <c r="P56" s="20"/>
    </row>
    <row r="57" spans="1:16" ht="12.75" customHeight="1" x14ac:dyDescent="0.2">
      <c r="A57" s="20" t="s">
        <v>52</v>
      </c>
      <c r="B57" s="20" t="str">
        <f t="shared" si="9"/>
        <v>13</v>
      </c>
      <c r="C57" s="20" t="e">
        <f>+MID(VLOOKUP(A57,#REF!,2,0),5,LEN(VLOOKUP(A57,#REF!,2,0))-5)</f>
        <v>#REF!</v>
      </c>
      <c r="D57" s="20" t="s">
        <v>38</v>
      </c>
      <c r="E57" s="20" t="e">
        <f>+VLOOKUP(A57,#REF!,3,0)</f>
        <v>#REF!</v>
      </c>
      <c r="F57" s="20" t="e">
        <f>+VLOOKUP(A57,#REF!,10,0)</f>
        <v>#REF!</v>
      </c>
      <c r="G57" s="20" t="e">
        <f>+VLOOKUP(A57,#REF!,13,0)</f>
        <v>#REF!</v>
      </c>
      <c r="H57" s="21" t="e">
        <f t="shared" si="5"/>
        <v>#REF!</v>
      </c>
      <c r="I57" s="20" t="e">
        <f t="shared" si="6"/>
        <v>#REF!</v>
      </c>
      <c r="J57" s="20" t="s">
        <v>50</v>
      </c>
      <c r="K57" s="20" t="e">
        <f>+IF(ISBLANK(VLOOKUP(A57,#REF!,5,0)),"",VLOOKUP(A57,#REF!,5,0))</f>
        <v>#REF!</v>
      </c>
      <c r="L57" s="20" t="e">
        <f>+IF(ISBLANK(VLOOKUP(A57,#REF!,9,0)),"",VLOOKUP(A57,#REF!,9,0))</f>
        <v>#REF!</v>
      </c>
      <c r="M57" s="20" t="e">
        <f t="shared" si="7"/>
        <v>#REF!</v>
      </c>
      <c r="N57" s="20" t="e">
        <f t="shared" si="8"/>
        <v>#REF!</v>
      </c>
      <c r="O57" s="20"/>
      <c r="P57" s="20"/>
    </row>
    <row r="58" spans="1:16" ht="12.75" customHeight="1" x14ac:dyDescent="0.2">
      <c r="A58" s="20" t="s">
        <v>51</v>
      </c>
      <c r="B58" s="20" t="str">
        <f t="shared" si="9"/>
        <v>13</v>
      </c>
      <c r="C58" s="20" t="e">
        <f>+MID(VLOOKUP(A58,#REF!,2,0),5,LEN(VLOOKUP(A58,#REF!,2,0))-5)</f>
        <v>#REF!</v>
      </c>
      <c r="D58" s="20" t="s">
        <v>38</v>
      </c>
      <c r="E58" s="20" t="e">
        <f>+VLOOKUP(A58,#REF!,3,0)</f>
        <v>#REF!</v>
      </c>
      <c r="F58" s="20" t="e">
        <f>+VLOOKUP(A58,#REF!,10,0)</f>
        <v>#REF!</v>
      </c>
      <c r="G58" s="20" t="e">
        <f>+VLOOKUP(A58,#REF!,13,0)</f>
        <v>#REF!</v>
      </c>
      <c r="H58" s="21" t="e">
        <f t="shared" si="5"/>
        <v>#REF!</v>
      </c>
      <c r="I58" s="20" t="e">
        <f t="shared" si="6"/>
        <v>#REF!</v>
      </c>
      <c r="J58" s="20" t="s">
        <v>50</v>
      </c>
      <c r="K58" s="20" t="e">
        <f>+IF(ISBLANK(VLOOKUP(A58,#REF!,5,0)),"",VLOOKUP(A58,#REF!,5,0))</f>
        <v>#REF!</v>
      </c>
      <c r="L58" s="20" t="e">
        <f>+IF(ISBLANK(VLOOKUP(A58,#REF!,9,0)),"",VLOOKUP(A58,#REF!,9,0))</f>
        <v>#REF!</v>
      </c>
      <c r="M58" s="20" t="e">
        <f t="shared" si="7"/>
        <v>#REF!</v>
      </c>
      <c r="N58" s="20" t="e">
        <f t="shared" si="8"/>
        <v>#REF!</v>
      </c>
      <c r="O58" s="20"/>
      <c r="P58" s="20"/>
    </row>
    <row r="59" spans="1:16" ht="12.75" customHeight="1" x14ac:dyDescent="0.2">
      <c r="A59" s="20" t="s">
        <v>49</v>
      </c>
      <c r="B59" s="20" t="str">
        <f t="shared" si="9"/>
        <v>14</v>
      </c>
      <c r="C59" s="20" t="e">
        <f>+MID(VLOOKUP(A59,#REF!,2,0),5,LEN(VLOOKUP(A59,#REF!,2,0))-5)</f>
        <v>#REF!</v>
      </c>
      <c r="D59" s="20" t="s">
        <v>38</v>
      </c>
      <c r="E59" s="20" t="e">
        <f>+VLOOKUP(A59,#REF!,3,0)</f>
        <v>#REF!</v>
      </c>
      <c r="F59" s="20" t="e">
        <f>+VLOOKUP(A59,#REF!,10,0)</f>
        <v>#REF!</v>
      </c>
      <c r="G59" s="20" t="e">
        <f>+VLOOKUP(A59,#REF!,13,0)</f>
        <v>#REF!</v>
      </c>
      <c r="H59" s="21" t="e">
        <f t="shared" si="5"/>
        <v>#REF!</v>
      </c>
      <c r="I59" s="20" t="e">
        <f t="shared" si="6"/>
        <v>#REF!</v>
      </c>
      <c r="J59" s="20" t="s">
        <v>45</v>
      </c>
      <c r="K59" s="20" t="e">
        <f>+IF(ISBLANK(VLOOKUP(A59,#REF!,5,0)),"",VLOOKUP(A59,#REF!,5,0))</f>
        <v>#REF!</v>
      </c>
      <c r="L59" s="20" t="e">
        <f>+IF(ISBLANK(VLOOKUP(A59,#REF!,9,0)),"",VLOOKUP(A59,#REF!,9,0))</f>
        <v>#REF!</v>
      </c>
      <c r="M59" s="20" t="e">
        <f t="shared" si="7"/>
        <v>#REF!</v>
      </c>
      <c r="N59" s="20" t="e">
        <f t="shared" si="8"/>
        <v>#REF!</v>
      </c>
      <c r="O59" s="20"/>
      <c r="P59" s="20"/>
    </row>
    <row r="60" spans="1:16" ht="12.75" customHeight="1" x14ac:dyDescent="0.2">
      <c r="A60" s="20" t="s">
        <v>48</v>
      </c>
      <c r="B60" s="20" t="str">
        <f t="shared" si="9"/>
        <v>14</v>
      </c>
      <c r="C60" s="20" t="e">
        <f>+MID(VLOOKUP(A60,#REF!,2,0),5,LEN(VLOOKUP(A60,#REF!,2,0))-5)</f>
        <v>#REF!</v>
      </c>
      <c r="D60" s="20" t="s">
        <v>38</v>
      </c>
      <c r="E60" s="20" t="e">
        <f>+VLOOKUP(A60,#REF!,3,0)</f>
        <v>#REF!</v>
      </c>
      <c r="F60" s="20" t="e">
        <f>+VLOOKUP(A60,#REF!,10,0)</f>
        <v>#REF!</v>
      </c>
      <c r="G60" s="20" t="e">
        <f>+VLOOKUP(A60,#REF!,13,0)</f>
        <v>#REF!</v>
      </c>
      <c r="H60" s="21" t="e">
        <f t="shared" si="5"/>
        <v>#REF!</v>
      </c>
      <c r="I60" s="20" t="e">
        <f t="shared" si="6"/>
        <v>#REF!</v>
      </c>
      <c r="J60" s="20" t="s">
        <v>45</v>
      </c>
      <c r="K60" s="20" t="e">
        <f>+IF(ISBLANK(VLOOKUP(A60,#REF!,5,0)),"",VLOOKUP(A60,#REF!,5,0))</f>
        <v>#REF!</v>
      </c>
      <c r="L60" s="20" t="e">
        <f>+IF(ISBLANK(VLOOKUP(A60,#REF!,9,0)),"",VLOOKUP(A60,#REF!,9,0))</f>
        <v>#REF!</v>
      </c>
      <c r="M60" s="20" t="e">
        <f t="shared" si="7"/>
        <v>#REF!</v>
      </c>
      <c r="N60" s="20" t="e">
        <f t="shared" si="8"/>
        <v>#REF!</v>
      </c>
      <c r="O60" s="20"/>
      <c r="P60" s="20"/>
    </row>
    <row r="61" spans="1:16" ht="12.75" customHeight="1" x14ac:dyDescent="0.2">
      <c r="A61" s="20" t="s">
        <v>47</v>
      </c>
      <c r="B61" s="20" t="str">
        <f t="shared" si="9"/>
        <v>14</v>
      </c>
      <c r="C61" s="20" t="e">
        <f>+MID(VLOOKUP(A61,#REF!,2,0),5,LEN(VLOOKUP(A61,#REF!,2,0))-5)</f>
        <v>#REF!</v>
      </c>
      <c r="D61" s="20" t="s">
        <v>38</v>
      </c>
      <c r="E61" s="20" t="e">
        <f>+VLOOKUP(A61,#REF!,3,0)</f>
        <v>#REF!</v>
      </c>
      <c r="F61" s="20" t="e">
        <f>+VLOOKUP(A61,#REF!,10,0)</f>
        <v>#REF!</v>
      </c>
      <c r="G61" s="20" t="e">
        <f>+VLOOKUP(A61,#REF!,13,0)</f>
        <v>#REF!</v>
      </c>
      <c r="H61" s="21" t="e">
        <f t="shared" si="5"/>
        <v>#REF!</v>
      </c>
      <c r="I61" s="20" t="e">
        <f t="shared" si="6"/>
        <v>#REF!</v>
      </c>
      <c r="J61" s="20" t="s">
        <v>45</v>
      </c>
      <c r="K61" s="20" t="e">
        <f>+IF(ISBLANK(VLOOKUP(A61,#REF!,5,0)),"",VLOOKUP(A61,#REF!,5,0))</f>
        <v>#REF!</v>
      </c>
      <c r="L61" s="20" t="e">
        <f>+IF(ISBLANK(VLOOKUP(A61,#REF!,9,0)),"",VLOOKUP(A61,#REF!,9,0))</f>
        <v>#REF!</v>
      </c>
      <c r="M61" s="20" t="e">
        <f t="shared" si="7"/>
        <v>#REF!</v>
      </c>
      <c r="N61" s="20" t="e">
        <f t="shared" si="8"/>
        <v>#REF!</v>
      </c>
      <c r="O61" s="20"/>
      <c r="P61" s="20"/>
    </row>
    <row r="62" spans="1:16" ht="12.75" customHeight="1" x14ac:dyDescent="0.2">
      <c r="A62" s="20" t="s">
        <v>46</v>
      </c>
      <c r="B62" s="20" t="str">
        <f t="shared" si="9"/>
        <v>14</v>
      </c>
      <c r="C62" s="20" t="e">
        <f>+MID(VLOOKUP(A62,#REF!,2,0),5,LEN(VLOOKUP(A62,#REF!,2,0))-5)</f>
        <v>#REF!</v>
      </c>
      <c r="D62" s="20" t="s">
        <v>38</v>
      </c>
      <c r="E62" s="20" t="e">
        <f>+VLOOKUP(A62,#REF!,3,0)</f>
        <v>#REF!</v>
      </c>
      <c r="F62" s="20" t="e">
        <f>+VLOOKUP(A62,#REF!,10,0)</f>
        <v>#REF!</v>
      </c>
      <c r="G62" s="20" t="e">
        <f>+VLOOKUP(A62,#REF!,13,0)</f>
        <v>#REF!</v>
      </c>
      <c r="H62" s="21" t="e">
        <f t="shared" si="5"/>
        <v>#REF!</v>
      </c>
      <c r="I62" s="20" t="e">
        <f t="shared" si="6"/>
        <v>#REF!</v>
      </c>
      <c r="J62" s="20" t="s">
        <v>45</v>
      </c>
      <c r="K62" s="20" t="e">
        <f>+IF(ISBLANK(VLOOKUP(A62,#REF!,5,0)),"",VLOOKUP(A62,#REF!,5,0))</f>
        <v>#REF!</v>
      </c>
      <c r="L62" s="20" t="e">
        <f>+IF(ISBLANK(VLOOKUP(A62,#REF!,9,0)),"",VLOOKUP(A62,#REF!,9,0))</f>
        <v>#REF!</v>
      </c>
      <c r="M62" s="20" t="e">
        <f t="shared" si="7"/>
        <v>#REF!</v>
      </c>
      <c r="N62" s="20" t="e">
        <f t="shared" si="8"/>
        <v>#REF!</v>
      </c>
      <c r="O62" s="20"/>
      <c r="P62" s="20"/>
    </row>
    <row r="63" spans="1:16" ht="12.75" customHeight="1" x14ac:dyDescent="0.2">
      <c r="A63" s="20" t="s">
        <v>44</v>
      </c>
      <c r="B63" s="20" t="str">
        <f t="shared" si="9"/>
        <v>15</v>
      </c>
      <c r="C63" s="20" t="e">
        <f>+MID(VLOOKUP(A63,#REF!,2,0),5,LEN(VLOOKUP(A63,#REF!,2,0))-5)</f>
        <v>#REF!</v>
      </c>
      <c r="D63" s="20" t="s">
        <v>38</v>
      </c>
      <c r="E63" s="20" t="e">
        <f>+VLOOKUP(A63,#REF!,3,0)</f>
        <v>#REF!</v>
      </c>
      <c r="F63" s="20" t="e">
        <f>+VLOOKUP(A63,#REF!,10,0)</f>
        <v>#REF!</v>
      </c>
      <c r="G63" s="20" t="e">
        <f>+VLOOKUP(A63,#REF!,13,0)</f>
        <v>#REF!</v>
      </c>
      <c r="H63" s="21" t="e">
        <f t="shared" si="5"/>
        <v>#REF!</v>
      </c>
      <c r="I63" s="20" t="e">
        <f t="shared" si="6"/>
        <v>#REF!</v>
      </c>
      <c r="J63" s="20" t="s">
        <v>37</v>
      </c>
      <c r="K63" s="20" t="e">
        <f>+IF(ISBLANK(VLOOKUP(A63,#REF!,5,0)),"",VLOOKUP(A63,#REF!,5,0))</f>
        <v>#REF!</v>
      </c>
      <c r="L63" s="20" t="e">
        <f>+IF(ISBLANK(VLOOKUP(A63,#REF!,9,0)),"",VLOOKUP(A63,#REF!,9,0))</f>
        <v>#REF!</v>
      </c>
      <c r="M63" s="20" t="e">
        <f t="shared" si="7"/>
        <v>#REF!</v>
      </c>
      <c r="N63" s="20" t="e">
        <f t="shared" si="8"/>
        <v>#REF!</v>
      </c>
      <c r="O63" s="20"/>
      <c r="P63" s="20"/>
    </row>
    <row r="64" spans="1:16" x14ac:dyDescent="0.2">
      <c r="A64" s="20" t="s">
        <v>43</v>
      </c>
      <c r="B64" s="20" t="str">
        <f t="shared" si="9"/>
        <v>15</v>
      </c>
      <c r="C64" s="20" t="e">
        <f>+MID(VLOOKUP(A64,#REF!,2,0),5,LEN(VLOOKUP(A64,#REF!,2,0))-5)</f>
        <v>#REF!</v>
      </c>
      <c r="D64" s="20" t="s">
        <v>38</v>
      </c>
      <c r="E64" s="20" t="e">
        <f>+VLOOKUP(A64,#REF!,3,0)</f>
        <v>#REF!</v>
      </c>
      <c r="F64" s="20" t="e">
        <f>+VLOOKUP(A64,#REF!,10,0)</f>
        <v>#REF!</v>
      </c>
      <c r="G64" s="20" t="e">
        <f>+VLOOKUP(A64,#REF!,13,0)</f>
        <v>#REF!</v>
      </c>
      <c r="H64" s="21" t="e">
        <f t="shared" si="5"/>
        <v>#REF!</v>
      </c>
      <c r="I64" s="20" t="e">
        <f t="shared" si="6"/>
        <v>#REF!</v>
      </c>
      <c r="J64" s="20" t="s">
        <v>37</v>
      </c>
      <c r="K64" s="20" t="e">
        <f>+IF(ISBLANK(VLOOKUP(A64,#REF!,5,0)),"",VLOOKUP(A64,#REF!,5,0))</f>
        <v>#REF!</v>
      </c>
      <c r="L64" s="20" t="e">
        <f>+IF(ISBLANK(VLOOKUP(A64,#REF!,9,0)),"",VLOOKUP(A64,#REF!,9,0))</f>
        <v>#REF!</v>
      </c>
      <c r="M64" s="20" t="e">
        <f t="shared" si="7"/>
        <v>#REF!</v>
      </c>
      <c r="N64" s="20" t="e">
        <f t="shared" si="8"/>
        <v>#REF!</v>
      </c>
      <c r="O64" s="20"/>
      <c r="P64" s="20"/>
    </row>
    <row r="65" spans="1:16" x14ac:dyDescent="0.2">
      <c r="A65" s="20" t="s">
        <v>42</v>
      </c>
      <c r="B65" s="20" t="str">
        <f t="shared" si="9"/>
        <v>15</v>
      </c>
      <c r="C65" s="20" t="e">
        <f>+MID(VLOOKUP(A65,#REF!,2,0),5,LEN(VLOOKUP(A65,#REF!,2,0))-5)</f>
        <v>#REF!</v>
      </c>
      <c r="D65" s="20" t="s">
        <v>38</v>
      </c>
      <c r="E65" s="20" t="e">
        <f>+VLOOKUP(A65,#REF!,3,0)</f>
        <v>#REF!</v>
      </c>
      <c r="F65" s="20" t="e">
        <f>+VLOOKUP(A65,#REF!,10,0)</f>
        <v>#REF!</v>
      </c>
      <c r="G65" s="20" t="e">
        <f>+VLOOKUP(A65,#REF!,13,0)</f>
        <v>#REF!</v>
      </c>
      <c r="H65" s="21" t="e">
        <f t="shared" si="5"/>
        <v>#REF!</v>
      </c>
      <c r="I65" s="20" t="e">
        <f t="shared" si="6"/>
        <v>#REF!</v>
      </c>
      <c r="J65" s="20" t="s">
        <v>37</v>
      </c>
      <c r="K65" s="20" t="e">
        <f>+IF(ISBLANK(VLOOKUP(A65,#REF!,5,0)),"",VLOOKUP(A65,#REF!,5,0))</f>
        <v>#REF!</v>
      </c>
      <c r="L65" s="20" t="e">
        <f>+IF(ISBLANK(VLOOKUP(A65,#REF!,9,0)),"",VLOOKUP(A65,#REF!,9,0))</f>
        <v>#REF!</v>
      </c>
      <c r="M65" s="20" t="e">
        <f t="shared" si="7"/>
        <v>#REF!</v>
      </c>
      <c r="N65" s="20" t="e">
        <f t="shared" si="8"/>
        <v>#REF!</v>
      </c>
      <c r="O65" s="20"/>
      <c r="P65" s="20"/>
    </row>
    <row r="66" spans="1:16" x14ac:dyDescent="0.2">
      <c r="A66" s="20" t="s">
        <v>41</v>
      </c>
      <c r="B66" s="20" t="str">
        <f t="shared" si="9"/>
        <v>15</v>
      </c>
      <c r="C66" s="20" t="e">
        <f>+MID(VLOOKUP(A66,#REF!,2,0),5,LEN(VLOOKUP(A66,#REF!,2,0))-5)</f>
        <v>#REF!</v>
      </c>
      <c r="D66" s="20" t="s">
        <v>38</v>
      </c>
      <c r="E66" s="20" t="e">
        <f>+VLOOKUP(A66,#REF!,3,0)</f>
        <v>#REF!</v>
      </c>
      <c r="F66" s="20" t="e">
        <f>+VLOOKUP(A66,#REF!,10,0)</f>
        <v>#REF!</v>
      </c>
      <c r="G66" s="20" t="e">
        <f>+VLOOKUP(A66,#REF!,13,0)</f>
        <v>#REF!</v>
      </c>
      <c r="H66" s="21" t="e">
        <f t="shared" ref="H66:H82" si="10">+_xlfn.RANK.EQ(G66,$G$2:$G$82,1)</f>
        <v>#REF!</v>
      </c>
      <c r="I66" s="20" t="e">
        <f t="shared" ref="I66:I82" si="11">+IF(F66=$F$2,$P$4,IF(F66=$F$3,$P$2,$P$3))</f>
        <v>#REF!</v>
      </c>
      <c r="J66" s="20" t="s">
        <v>37</v>
      </c>
      <c r="K66" s="20" t="e">
        <f>+IF(ISBLANK(VLOOKUP(A66,#REF!,5,0)),"",VLOOKUP(A66,#REF!,5,0))</f>
        <v>#REF!</v>
      </c>
      <c r="L66" s="20" t="e">
        <f>+IF(ISBLANK(VLOOKUP(A66,#REF!,9,0)),"",VLOOKUP(A66,#REF!,9,0))</f>
        <v>#REF!</v>
      </c>
      <c r="M66" s="20" t="e">
        <f t="shared" ref="M66:M82" si="12">+IF(OR(AND(K66=1,L66=1),AND(ISBLANK(K66),ISBLANK(L66)),K66="",L66=""),0,IF(OR(AND(K66=1,L66=2),AND(K66=1,L66=3)),0.25,IF(OR(AND(K66=2,L66=2),AND(K66=3,L66=1),AND(K66=3,L66=2),AND(K66=2,L66=1)),0.5,IF(AND(K66=2,L66=3),0.75,1))))</f>
        <v>#REF!</v>
      </c>
      <c r="N66" s="20" t="e">
        <f t="shared" ref="N66:N82" si="13">+AVERAGEIF($D$2:$D$82,D66,$M$2:$M$82)</f>
        <v>#REF!</v>
      </c>
      <c r="O66" s="20"/>
      <c r="P66" s="20"/>
    </row>
    <row r="67" spans="1:16" x14ac:dyDescent="0.2">
      <c r="A67" s="20" t="s">
        <v>40</v>
      </c>
      <c r="B67" s="20" t="str">
        <f t="shared" si="9"/>
        <v>15</v>
      </c>
      <c r="C67" s="20" t="e">
        <f>+MID(VLOOKUP(A67,#REF!,2,0),5,LEN(VLOOKUP(A67,#REF!,2,0))-5)</f>
        <v>#REF!</v>
      </c>
      <c r="D67" s="20" t="s">
        <v>38</v>
      </c>
      <c r="E67" s="20" t="e">
        <f>+VLOOKUP(A67,#REF!,3,0)</f>
        <v>#REF!</v>
      </c>
      <c r="F67" s="20" t="e">
        <f>+VLOOKUP(A67,#REF!,10,0)</f>
        <v>#REF!</v>
      </c>
      <c r="G67" s="20" t="e">
        <f>+VLOOKUP(A67,#REF!,13,0)</f>
        <v>#REF!</v>
      </c>
      <c r="H67" s="21" t="e">
        <f t="shared" si="10"/>
        <v>#REF!</v>
      </c>
      <c r="I67" s="20" t="e">
        <f t="shared" si="11"/>
        <v>#REF!</v>
      </c>
      <c r="J67" s="20" t="s">
        <v>37</v>
      </c>
      <c r="K67" s="20" t="e">
        <f>+IF(ISBLANK(VLOOKUP(A67,#REF!,5,0)),"",VLOOKUP(A67,#REF!,5,0))</f>
        <v>#REF!</v>
      </c>
      <c r="L67" s="20" t="e">
        <f>+IF(ISBLANK(VLOOKUP(A67,#REF!,9,0)),"",VLOOKUP(A67,#REF!,9,0))</f>
        <v>#REF!</v>
      </c>
      <c r="M67" s="20" t="e">
        <f t="shared" si="12"/>
        <v>#REF!</v>
      </c>
      <c r="N67" s="20" t="e">
        <f t="shared" si="13"/>
        <v>#REF!</v>
      </c>
      <c r="O67" s="20"/>
      <c r="P67" s="20"/>
    </row>
    <row r="68" spans="1:16" x14ac:dyDescent="0.2">
      <c r="A68" s="20" t="s">
        <v>39</v>
      </c>
      <c r="B68" s="20" t="str">
        <f t="shared" si="9"/>
        <v>15</v>
      </c>
      <c r="C68" s="20" t="e">
        <f>+MID(VLOOKUP(A68,#REF!,2,0),5,LEN(VLOOKUP(A68,#REF!,2,0))-5)</f>
        <v>#REF!</v>
      </c>
      <c r="D68" s="20" t="s">
        <v>38</v>
      </c>
      <c r="E68" s="20" t="e">
        <f>+VLOOKUP(A68,#REF!,3,0)</f>
        <v>#REF!</v>
      </c>
      <c r="F68" s="20" t="e">
        <f>+VLOOKUP(A68,#REF!,10,0)</f>
        <v>#REF!</v>
      </c>
      <c r="G68" s="20" t="e">
        <f>+VLOOKUP(A68,#REF!,13,0)</f>
        <v>#REF!</v>
      </c>
      <c r="H68" s="21" t="e">
        <f t="shared" si="10"/>
        <v>#REF!</v>
      </c>
      <c r="I68" s="20" t="e">
        <f t="shared" si="11"/>
        <v>#REF!</v>
      </c>
      <c r="J68" s="20" t="s">
        <v>37</v>
      </c>
      <c r="K68" s="20" t="e">
        <f>+IF(ISBLANK(VLOOKUP(A68,#REF!,5,0)),"",VLOOKUP(A68,#REF!,5,0))</f>
        <v>#REF!</v>
      </c>
      <c r="L68" s="20" t="e">
        <f>+IF(ISBLANK(VLOOKUP(A68,#REF!,9,0)),"",VLOOKUP(A68,#REF!,9,0))</f>
        <v>#REF!</v>
      </c>
      <c r="M68" s="20" t="e">
        <f t="shared" si="12"/>
        <v>#REF!</v>
      </c>
      <c r="N68" s="20" t="e">
        <f t="shared" si="13"/>
        <v>#REF!</v>
      </c>
      <c r="O68" s="20"/>
      <c r="P68" s="20"/>
    </row>
    <row r="69" spans="1:16" x14ac:dyDescent="0.2">
      <c r="A69" s="20" t="s">
        <v>36</v>
      </c>
      <c r="B69" s="20" t="str">
        <f t="shared" si="9"/>
        <v>16</v>
      </c>
      <c r="C69" s="20" t="e">
        <f>+MID(VLOOKUP(A69,#REF!,2,0),5,LEN(VLOOKUP(A69,#REF!,2,0))-5)</f>
        <v>#REF!</v>
      </c>
      <c r="D69" s="20" t="s">
        <v>21</v>
      </c>
      <c r="E69" s="20" t="e">
        <f>+VLOOKUP(A69,#REF!,3,0)</f>
        <v>#REF!</v>
      </c>
      <c r="F69" s="20" t="e">
        <f>+VLOOKUP(A69,#REF!,10,0)</f>
        <v>#REF!</v>
      </c>
      <c r="G69" s="20" t="e">
        <f>+VLOOKUP(A69,#REF!,13,0)</f>
        <v>#REF!</v>
      </c>
      <c r="H69" s="21" t="e">
        <f t="shared" si="10"/>
        <v>#REF!</v>
      </c>
      <c r="I69" s="20" t="e">
        <f t="shared" si="11"/>
        <v>#REF!</v>
      </c>
      <c r="J69" s="20" t="s">
        <v>31</v>
      </c>
      <c r="K69" s="20" t="e">
        <f>+IF(ISBLANK(VLOOKUP(A69,#REF!,5,0)),"",VLOOKUP(A69,#REF!,5,0))</f>
        <v>#REF!</v>
      </c>
      <c r="L69" s="20" t="e">
        <f>+IF(ISBLANK(VLOOKUP(A69,#REF!,9,0)),"",VLOOKUP(A69,#REF!,9,0))</f>
        <v>#REF!</v>
      </c>
      <c r="M69" s="20" t="e">
        <f t="shared" si="12"/>
        <v>#REF!</v>
      </c>
      <c r="N69" s="20" t="e">
        <f t="shared" si="13"/>
        <v>#REF!</v>
      </c>
      <c r="O69" s="20"/>
      <c r="P69" s="20"/>
    </row>
    <row r="70" spans="1:16" x14ac:dyDescent="0.2">
      <c r="A70" s="20" t="s">
        <v>35</v>
      </c>
      <c r="B70" s="20" t="str">
        <f t="shared" si="9"/>
        <v>16</v>
      </c>
      <c r="C70" s="20" t="e">
        <f>+MID(VLOOKUP(A70,#REF!,2,0),5,LEN(VLOOKUP(A70,#REF!,2,0))-5)</f>
        <v>#REF!</v>
      </c>
      <c r="D70" s="20" t="s">
        <v>21</v>
      </c>
      <c r="E70" s="20" t="e">
        <f>+VLOOKUP(A70,#REF!,3,0)</f>
        <v>#REF!</v>
      </c>
      <c r="F70" s="20" t="e">
        <f>+VLOOKUP(A70,#REF!,10,0)</f>
        <v>#REF!</v>
      </c>
      <c r="G70" s="20" t="e">
        <f>+VLOOKUP(A70,#REF!,13,0)</f>
        <v>#REF!</v>
      </c>
      <c r="H70" s="21" t="e">
        <f t="shared" si="10"/>
        <v>#REF!</v>
      </c>
      <c r="I70" s="20" t="e">
        <f t="shared" si="11"/>
        <v>#REF!</v>
      </c>
      <c r="J70" s="20" t="s">
        <v>31</v>
      </c>
      <c r="K70" s="20" t="e">
        <f>+IF(ISBLANK(VLOOKUP(A70,#REF!,5,0)),"",VLOOKUP(A70,#REF!,5,0))</f>
        <v>#REF!</v>
      </c>
      <c r="L70" s="20" t="e">
        <f>+IF(ISBLANK(VLOOKUP(A70,#REF!,9,0)),"",VLOOKUP(A70,#REF!,9,0))</f>
        <v>#REF!</v>
      </c>
      <c r="M70" s="20" t="e">
        <f t="shared" si="12"/>
        <v>#REF!</v>
      </c>
      <c r="N70" s="20" t="e">
        <f t="shared" si="13"/>
        <v>#REF!</v>
      </c>
      <c r="O70" s="20"/>
      <c r="P70" s="20"/>
    </row>
    <row r="71" spans="1:16" x14ac:dyDescent="0.2">
      <c r="A71" s="20" t="s">
        <v>34</v>
      </c>
      <c r="B71" s="20" t="str">
        <f t="shared" si="9"/>
        <v>16</v>
      </c>
      <c r="C71" s="20" t="e">
        <f>+MID(VLOOKUP(A71,#REF!,2,0),5,LEN(VLOOKUP(A71,#REF!,2,0))-5)</f>
        <v>#REF!</v>
      </c>
      <c r="D71" s="20" t="s">
        <v>21</v>
      </c>
      <c r="E71" s="20" t="e">
        <f>+VLOOKUP(A71,#REF!,3,0)</f>
        <v>#REF!</v>
      </c>
      <c r="F71" s="20" t="e">
        <f>+VLOOKUP(A71,#REF!,10,0)</f>
        <v>#REF!</v>
      </c>
      <c r="G71" s="20" t="e">
        <f>+VLOOKUP(A71,#REF!,13,0)</f>
        <v>#REF!</v>
      </c>
      <c r="H71" s="21" t="e">
        <f t="shared" si="10"/>
        <v>#REF!</v>
      </c>
      <c r="I71" s="20" t="e">
        <f t="shared" si="11"/>
        <v>#REF!</v>
      </c>
      <c r="J71" s="20" t="s">
        <v>31</v>
      </c>
      <c r="K71" s="20" t="e">
        <f>+IF(ISBLANK(VLOOKUP(A71,#REF!,5,0)),"",VLOOKUP(A71,#REF!,5,0))</f>
        <v>#REF!</v>
      </c>
      <c r="L71" s="20" t="e">
        <f>+IF(ISBLANK(VLOOKUP(A71,#REF!,9,0)),"",VLOOKUP(A71,#REF!,9,0))</f>
        <v>#REF!</v>
      </c>
      <c r="M71" s="20" t="e">
        <f t="shared" si="12"/>
        <v>#REF!</v>
      </c>
      <c r="N71" s="20" t="e">
        <f t="shared" si="13"/>
        <v>#REF!</v>
      </c>
      <c r="O71" s="20"/>
      <c r="P71" s="20"/>
    </row>
    <row r="72" spans="1:16" x14ac:dyDescent="0.2">
      <c r="A72" s="20" t="s">
        <v>33</v>
      </c>
      <c r="B72" s="20" t="str">
        <f t="shared" si="9"/>
        <v>16</v>
      </c>
      <c r="C72" s="20" t="e">
        <f>+MID(VLOOKUP(A72,#REF!,2,0),5,LEN(VLOOKUP(A72,#REF!,2,0))-5)</f>
        <v>#REF!</v>
      </c>
      <c r="D72" s="20" t="s">
        <v>21</v>
      </c>
      <c r="E72" s="20" t="e">
        <f>+VLOOKUP(A72,#REF!,3,0)</f>
        <v>#REF!</v>
      </c>
      <c r="F72" s="20" t="e">
        <f>+VLOOKUP(A72,#REF!,10,0)</f>
        <v>#REF!</v>
      </c>
      <c r="G72" s="20" t="e">
        <f>+VLOOKUP(A72,#REF!,13,0)</f>
        <v>#REF!</v>
      </c>
      <c r="H72" s="21" t="e">
        <f t="shared" si="10"/>
        <v>#REF!</v>
      </c>
      <c r="I72" s="20" t="e">
        <f t="shared" si="11"/>
        <v>#REF!</v>
      </c>
      <c r="J72" s="20" t="s">
        <v>31</v>
      </c>
      <c r="K72" s="20" t="e">
        <f>+IF(ISBLANK(VLOOKUP(A72,#REF!,5,0)),"",VLOOKUP(A72,#REF!,5,0))</f>
        <v>#REF!</v>
      </c>
      <c r="L72" s="20" t="e">
        <f>+IF(ISBLANK(VLOOKUP(A72,#REF!,9,0)),"",VLOOKUP(A72,#REF!,9,0))</f>
        <v>#REF!</v>
      </c>
      <c r="M72" s="20" t="e">
        <f t="shared" si="12"/>
        <v>#REF!</v>
      </c>
      <c r="N72" s="20" t="e">
        <f t="shared" si="13"/>
        <v>#REF!</v>
      </c>
      <c r="O72" s="20"/>
      <c r="P72" s="20"/>
    </row>
    <row r="73" spans="1:16" x14ac:dyDescent="0.2">
      <c r="A73" s="20" t="s">
        <v>32</v>
      </c>
      <c r="B73" s="20" t="str">
        <f t="shared" si="9"/>
        <v>16</v>
      </c>
      <c r="C73" s="20" t="e">
        <f>+MID(VLOOKUP(A73,#REF!,2,0),5,LEN(VLOOKUP(A73,#REF!,2,0))-5)</f>
        <v>#REF!</v>
      </c>
      <c r="D73" s="20" t="s">
        <v>21</v>
      </c>
      <c r="E73" s="20" t="e">
        <f>+VLOOKUP(A73,#REF!,3,0)</f>
        <v>#REF!</v>
      </c>
      <c r="F73" s="20" t="e">
        <f>+VLOOKUP(A73,#REF!,10,0)</f>
        <v>#REF!</v>
      </c>
      <c r="G73" s="20" t="e">
        <f>+VLOOKUP(A73,#REF!,13,0)</f>
        <v>#REF!</v>
      </c>
      <c r="H73" s="21" t="e">
        <f t="shared" si="10"/>
        <v>#REF!</v>
      </c>
      <c r="I73" s="20" t="e">
        <f t="shared" si="11"/>
        <v>#REF!</v>
      </c>
      <c r="J73" s="20" t="s">
        <v>31</v>
      </c>
      <c r="K73" s="20" t="e">
        <f>+IF(ISBLANK(VLOOKUP(A73,#REF!,5,0)),"",VLOOKUP(A73,#REF!,5,0))</f>
        <v>#REF!</v>
      </c>
      <c r="L73" s="20" t="e">
        <f>+IF(ISBLANK(VLOOKUP(A73,#REF!,9,0)),"",VLOOKUP(A73,#REF!,9,0))</f>
        <v>#REF!</v>
      </c>
      <c r="M73" s="20" t="e">
        <f t="shared" si="12"/>
        <v>#REF!</v>
      </c>
      <c r="N73" s="20" t="e">
        <f t="shared" si="13"/>
        <v>#REF!</v>
      </c>
      <c r="O73" s="20"/>
      <c r="P73" s="20"/>
    </row>
    <row r="74" spans="1:16" x14ac:dyDescent="0.2">
      <c r="A74" s="20" t="s">
        <v>30</v>
      </c>
      <c r="B74" s="20" t="str">
        <f t="shared" si="9"/>
        <v>17</v>
      </c>
      <c r="C74" s="20" t="e">
        <f>+MID(VLOOKUP(A74,#REF!,2,0),5,LEN(VLOOKUP(A74,#REF!,2,0))-5)</f>
        <v>#REF!</v>
      </c>
      <c r="D74" s="20" t="s">
        <v>21</v>
      </c>
      <c r="E74" s="20" t="e">
        <f>+VLOOKUP(A74,#REF!,3,0)</f>
        <v>#REF!</v>
      </c>
      <c r="F74" s="20" t="e">
        <f>+VLOOKUP(A74,#REF!,10,0)</f>
        <v>#REF!</v>
      </c>
      <c r="G74" s="20" t="e">
        <f>+VLOOKUP(A74,#REF!,13,0)</f>
        <v>#REF!</v>
      </c>
      <c r="H74" s="21" t="e">
        <f t="shared" si="10"/>
        <v>#REF!</v>
      </c>
      <c r="I74" s="20" t="e">
        <f t="shared" si="11"/>
        <v>#REF!</v>
      </c>
      <c r="J74" s="20" t="s">
        <v>20</v>
      </c>
      <c r="K74" s="20" t="e">
        <f>+IF(ISBLANK(VLOOKUP(A74,#REF!,5,0)),"",VLOOKUP(A74,#REF!,5,0))</f>
        <v>#REF!</v>
      </c>
      <c r="L74" s="20" t="e">
        <f>+IF(ISBLANK(VLOOKUP(A74,#REF!,9,0)),"",VLOOKUP(A74,#REF!,9,0))</f>
        <v>#REF!</v>
      </c>
      <c r="M74" s="20" t="e">
        <f t="shared" si="12"/>
        <v>#REF!</v>
      </c>
      <c r="N74" s="20" t="e">
        <f t="shared" si="13"/>
        <v>#REF!</v>
      </c>
      <c r="O74" s="20"/>
      <c r="P74" s="20"/>
    </row>
    <row r="75" spans="1:16" x14ac:dyDescent="0.2">
      <c r="A75" s="20" t="s">
        <v>29</v>
      </c>
      <c r="B75" s="20" t="str">
        <f t="shared" si="9"/>
        <v>17</v>
      </c>
      <c r="C75" s="20" t="e">
        <f>+MID(VLOOKUP(A75,#REF!,2,0),5,LEN(VLOOKUP(A75,#REF!,2,0))-5)</f>
        <v>#REF!</v>
      </c>
      <c r="D75" s="20" t="s">
        <v>21</v>
      </c>
      <c r="E75" s="20" t="e">
        <f>+VLOOKUP(A75,#REF!,3,0)</f>
        <v>#REF!</v>
      </c>
      <c r="F75" s="20" t="e">
        <f>+VLOOKUP(A75,#REF!,10,0)</f>
        <v>#REF!</v>
      </c>
      <c r="G75" s="20" t="e">
        <f>+VLOOKUP(A75,#REF!,13,0)</f>
        <v>#REF!</v>
      </c>
      <c r="H75" s="21" t="e">
        <f t="shared" si="10"/>
        <v>#REF!</v>
      </c>
      <c r="I75" s="20" t="e">
        <f t="shared" si="11"/>
        <v>#REF!</v>
      </c>
      <c r="J75" s="20" t="s">
        <v>20</v>
      </c>
      <c r="K75" s="20" t="e">
        <f>+IF(ISBLANK(VLOOKUP(A75,#REF!,5,0)),"",VLOOKUP(A75,#REF!,5,0))</f>
        <v>#REF!</v>
      </c>
      <c r="L75" s="20" t="e">
        <f>+IF(ISBLANK(VLOOKUP(A75,#REF!,9,0)),"",VLOOKUP(A75,#REF!,9,0))</f>
        <v>#REF!</v>
      </c>
      <c r="M75" s="20" t="e">
        <f t="shared" si="12"/>
        <v>#REF!</v>
      </c>
      <c r="N75" s="20" t="e">
        <f t="shared" si="13"/>
        <v>#REF!</v>
      </c>
      <c r="O75" s="20"/>
      <c r="P75" s="20"/>
    </row>
    <row r="76" spans="1:16" x14ac:dyDescent="0.2">
      <c r="A76" s="20" t="s">
        <v>28</v>
      </c>
      <c r="B76" s="20" t="str">
        <f t="shared" si="9"/>
        <v>17</v>
      </c>
      <c r="C76" s="20" t="e">
        <f>+MID(VLOOKUP(A76,#REF!,2,0),5,LEN(VLOOKUP(A76,#REF!,2,0))-5)</f>
        <v>#REF!</v>
      </c>
      <c r="D76" s="20" t="s">
        <v>21</v>
      </c>
      <c r="E76" s="20" t="e">
        <f>+VLOOKUP(A76,#REF!,3,0)</f>
        <v>#REF!</v>
      </c>
      <c r="F76" s="20" t="e">
        <f>+VLOOKUP(A76,#REF!,10,0)</f>
        <v>#REF!</v>
      </c>
      <c r="G76" s="20" t="e">
        <f>+VLOOKUP(A76,#REF!,13,0)</f>
        <v>#REF!</v>
      </c>
      <c r="H76" s="21" t="e">
        <f t="shared" si="10"/>
        <v>#REF!</v>
      </c>
      <c r="I76" s="20" t="e">
        <f t="shared" si="11"/>
        <v>#REF!</v>
      </c>
      <c r="J76" s="20" t="s">
        <v>20</v>
      </c>
      <c r="K76" s="20" t="e">
        <f>+IF(ISBLANK(VLOOKUP(A76,#REF!,5,0)),"",VLOOKUP(A76,#REF!,5,0))</f>
        <v>#REF!</v>
      </c>
      <c r="L76" s="20" t="e">
        <f>+IF(ISBLANK(VLOOKUP(A76,#REF!,9,0)),"",VLOOKUP(A76,#REF!,9,0))</f>
        <v>#REF!</v>
      </c>
      <c r="M76" s="20" t="e">
        <f t="shared" si="12"/>
        <v>#REF!</v>
      </c>
      <c r="N76" s="20" t="e">
        <f t="shared" si="13"/>
        <v>#REF!</v>
      </c>
      <c r="O76" s="20"/>
      <c r="P76" s="20"/>
    </row>
    <row r="77" spans="1:16" x14ac:dyDescent="0.2">
      <c r="A77" s="20" t="s">
        <v>27</v>
      </c>
      <c r="B77" s="20" t="str">
        <f t="shared" si="9"/>
        <v>17</v>
      </c>
      <c r="C77" s="20" t="e">
        <f>+MID(VLOOKUP(A77,#REF!,2,0),5,LEN(VLOOKUP(A77,#REF!,2,0))-5)</f>
        <v>#REF!</v>
      </c>
      <c r="D77" s="20" t="s">
        <v>21</v>
      </c>
      <c r="E77" s="20" t="e">
        <f>+VLOOKUP(A77,#REF!,3,0)</f>
        <v>#REF!</v>
      </c>
      <c r="F77" s="20" t="e">
        <f>+VLOOKUP(A77,#REF!,10,0)</f>
        <v>#REF!</v>
      </c>
      <c r="G77" s="20" t="e">
        <f>+VLOOKUP(A77,#REF!,13,0)</f>
        <v>#REF!</v>
      </c>
      <c r="H77" s="21" t="e">
        <f t="shared" si="10"/>
        <v>#REF!</v>
      </c>
      <c r="I77" s="20" t="e">
        <f t="shared" si="11"/>
        <v>#REF!</v>
      </c>
      <c r="J77" s="20" t="s">
        <v>20</v>
      </c>
      <c r="K77" s="20" t="e">
        <f>+IF(ISBLANK(VLOOKUP(A77,#REF!,5,0)),"",VLOOKUP(A77,#REF!,5,0))</f>
        <v>#REF!</v>
      </c>
      <c r="L77" s="20" t="e">
        <f>+IF(ISBLANK(VLOOKUP(A77,#REF!,9,0)),"",VLOOKUP(A77,#REF!,9,0))</f>
        <v>#REF!</v>
      </c>
      <c r="M77" s="20" t="e">
        <f t="shared" si="12"/>
        <v>#REF!</v>
      </c>
      <c r="N77" s="20" t="e">
        <f t="shared" si="13"/>
        <v>#REF!</v>
      </c>
      <c r="O77" s="20"/>
      <c r="P77" s="20"/>
    </row>
    <row r="78" spans="1:16" x14ac:dyDescent="0.2">
      <c r="A78" s="20" t="s">
        <v>26</v>
      </c>
      <c r="B78" s="20" t="str">
        <f t="shared" si="9"/>
        <v>17</v>
      </c>
      <c r="C78" s="20" t="e">
        <f>+MID(VLOOKUP(A78,#REF!,2,0),5,LEN(VLOOKUP(A78,#REF!,2,0))-5)</f>
        <v>#REF!</v>
      </c>
      <c r="D78" s="20" t="s">
        <v>21</v>
      </c>
      <c r="E78" s="20" t="e">
        <f>+VLOOKUP(A78,#REF!,3,0)</f>
        <v>#REF!</v>
      </c>
      <c r="F78" s="20" t="e">
        <f>+VLOOKUP(A78,#REF!,10,0)</f>
        <v>#REF!</v>
      </c>
      <c r="G78" s="20" t="e">
        <f>+VLOOKUP(A78,#REF!,13,0)</f>
        <v>#REF!</v>
      </c>
      <c r="H78" s="21" t="e">
        <f t="shared" si="10"/>
        <v>#REF!</v>
      </c>
      <c r="I78" s="20" t="e">
        <f t="shared" si="11"/>
        <v>#REF!</v>
      </c>
      <c r="J78" s="20" t="s">
        <v>20</v>
      </c>
      <c r="K78" s="20" t="e">
        <f>+IF(ISBLANK(VLOOKUP(A78,#REF!,5,0)),"",VLOOKUP(A78,#REF!,5,0))</f>
        <v>#REF!</v>
      </c>
      <c r="L78" s="20" t="e">
        <f>+IF(ISBLANK(VLOOKUP(A78,#REF!,9,0)),"",VLOOKUP(A78,#REF!,9,0))</f>
        <v>#REF!</v>
      </c>
      <c r="M78" s="20" t="e">
        <f t="shared" si="12"/>
        <v>#REF!</v>
      </c>
      <c r="N78" s="20" t="e">
        <f t="shared" si="13"/>
        <v>#REF!</v>
      </c>
      <c r="O78" s="20"/>
      <c r="P78" s="20"/>
    </row>
    <row r="79" spans="1:16" x14ac:dyDescent="0.2">
      <c r="A79" s="20" t="s">
        <v>25</v>
      </c>
      <c r="B79" s="20" t="str">
        <f t="shared" si="9"/>
        <v>17</v>
      </c>
      <c r="C79" s="20" t="e">
        <f>+MID(VLOOKUP(A79,#REF!,2,0),5,LEN(VLOOKUP(A79,#REF!,2,0))-5)</f>
        <v>#REF!</v>
      </c>
      <c r="D79" s="20" t="s">
        <v>21</v>
      </c>
      <c r="E79" s="20" t="e">
        <f>+VLOOKUP(A79,#REF!,3,0)</f>
        <v>#REF!</v>
      </c>
      <c r="F79" s="20" t="e">
        <f>+VLOOKUP(A79,#REF!,10,0)</f>
        <v>#REF!</v>
      </c>
      <c r="G79" s="20" t="e">
        <f>+VLOOKUP(A79,#REF!,13,0)</f>
        <v>#REF!</v>
      </c>
      <c r="H79" s="21" t="e">
        <f t="shared" si="10"/>
        <v>#REF!</v>
      </c>
      <c r="I79" s="20" t="e">
        <f t="shared" si="11"/>
        <v>#REF!</v>
      </c>
      <c r="J79" s="20" t="s">
        <v>20</v>
      </c>
      <c r="K79" s="20" t="e">
        <f>+IF(ISBLANK(VLOOKUP(A79,#REF!,5,0)),"",VLOOKUP(A79,#REF!,5,0))</f>
        <v>#REF!</v>
      </c>
      <c r="L79" s="20" t="e">
        <f>+IF(ISBLANK(VLOOKUP(A79,#REF!,9,0)),"",VLOOKUP(A79,#REF!,9,0))</f>
        <v>#REF!</v>
      </c>
      <c r="M79" s="20" t="e">
        <f t="shared" si="12"/>
        <v>#REF!</v>
      </c>
      <c r="N79" s="20" t="e">
        <f t="shared" si="13"/>
        <v>#REF!</v>
      </c>
      <c r="O79" s="20"/>
      <c r="P79" s="20"/>
    </row>
    <row r="80" spans="1:16" x14ac:dyDescent="0.2">
      <c r="A80" s="20" t="s">
        <v>24</v>
      </c>
      <c r="B80" s="20" t="str">
        <f t="shared" si="9"/>
        <v>17</v>
      </c>
      <c r="C80" s="20" t="e">
        <f>+MID(VLOOKUP(A80,#REF!,2,0),5,LEN(VLOOKUP(A80,#REF!,2,0))-5)</f>
        <v>#REF!</v>
      </c>
      <c r="D80" s="20" t="s">
        <v>21</v>
      </c>
      <c r="E80" s="20" t="e">
        <f>+VLOOKUP(A80,#REF!,3,0)</f>
        <v>#REF!</v>
      </c>
      <c r="F80" s="20" t="e">
        <f>+VLOOKUP(A80,#REF!,10,0)</f>
        <v>#REF!</v>
      </c>
      <c r="G80" s="20" t="e">
        <f>+VLOOKUP(A80,#REF!,13,0)</f>
        <v>#REF!</v>
      </c>
      <c r="H80" s="21" t="e">
        <f t="shared" si="10"/>
        <v>#REF!</v>
      </c>
      <c r="I80" s="20" t="e">
        <f t="shared" si="11"/>
        <v>#REF!</v>
      </c>
      <c r="J80" s="20" t="s">
        <v>20</v>
      </c>
      <c r="K80" s="20" t="e">
        <f>+IF(ISBLANK(VLOOKUP(A80,#REF!,5,0)),"",VLOOKUP(A80,#REF!,5,0))</f>
        <v>#REF!</v>
      </c>
      <c r="L80" s="20" t="e">
        <f>+IF(ISBLANK(VLOOKUP(A80,#REF!,9,0)),"",VLOOKUP(A80,#REF!,9,0))</f>
        <v>#REF!</v>
      </c>
      <c r="M80" s="20" t="e">
        <f t="shared" si="12"/>
        <v>#REF!</v>
      </c>
      <c r="N80" s="20" t="e">
        <f t="shared" si="13"/>
        <v>#REF!</v>
      </c>
      <c r="O80" s="20"/>
      <c r="P80" s="20"/>
    </row>
    <row r="81" spans="1:16" x14ac:dyDescent="0.2">
      <c r="A81" s="20" t="s">
        <v>23</v>
      </c>
      <c r="B81" s="20" t="str">
        <f t="shared" si="9"/>
        <v>17</v>
      </c>
      <c r="C81" s="20" t="e">
        <f>+MID(VLOOKUP(A81,#REF!,2,0),5,LEN(VLOOKUP(A81,#REF!,2,0))-5)</f>
        <v>#REF!</v>
      </c>
      <c r="D81" s="20" t="s">
        <v>21</v>
      </c>
      <c r="E81" s="20" t="e">
        <f>+VLOOKUP(A81,#REF!,3,0)</f>
        <v>#REF!</v>
      </c>
      <c r="F81" s="20" t="e">
        <f>+VLOOKUP(A81,#REF!,10,0)</f>
        <v>#REF!</v>
      </c>
      <c r="G81" s="20" t="e">
        <f>+VLOOKUP(A81,#REF!,13,0)</f>
        <v>#REF!</v>
      </c>
      <c r="H81" s="21" t="e">
        <f t="shared" si="10"/>
        <v>#REF!</v>
      </c>
      <c r="I81" s="20" t="e">
        <f t="shared" si="11"/>
        <v>#REF!</v>
      </c>
      <c r="J81" s="20" t="s">
        <v>20</v>
      </c>
      <c r="K81" s="20" t="e">
        <f>+IF(ISBLANK(VLOOKUP(A81,#REF!,5,0)),"",VLOOKUP(A81,#REF!,5,0))</f>
        <v>#REF!</v>
      </c>
      <c r="L81" s="20" t="e">
        <f>+IF(ISBLANK(VLOOKUP(A81,#REF!,9,0)),"",VLOOKUP(A81,#REF!,9,0))</f>
        <v>#REF!</v>
      </c>
      <c r="M81" s="20" t="e">
        <f t="shared" si="12"/>
        <v>#REF!</v>
      </c>
      <c r="N81" s="20" t="e">
        <f t="shared" si="13"/>
        <v>#REF!</v>
      </c>
      <c r="O81" s="20"/>
      <c r="P81" s="20"/>
    </row>
    <row r="82" spans="1:16" x14ac:dyDescent="0.2">
      <c r="A82" s="20" t="s">
        <v>22</v>
      </c>
      <c r="B82" s="20" t="str">
        <f t="shared" si="9"/>
        <v>17</v>
      </c>
      <c r="C82" s="20" t="e">
        <f>+MID(VLOOKUP(A82,#REF!,2,0),5,LEN(VLOOKUP(A82,#REF!,2,0))-5)</f>
        <v>#REF!</v>
      </c>
      <c r="D82" s="20" t="s">
        <v>21</v>
      </c>
      <c r="E82" s="20" t="e">
        <f>+VLOOKUP(A82,#REF!,3,0)</f>
        <v>#REF!</v>
      </c>
      <c r="F82" s="20" t="e">
        <f>+VLOOKUP(A82,#REF!,10,0)</f>
        <v>#REF!</v>
      </c>
      <c r="G82" s="20" t="e">
        <f>+VLOOKUP(A82,#REF!,13,0)</f>
        <v>#REF!</v>
      </c>
      <c r="H82" s="21" t="e">
        <f t="shared" si="10"/>
        <v>#REF!</v>
      </c>
      <c r="I82" s="20" t="e">
        <f t="shared" si="11"/>
        <v>#REF!</v>
      </c>
      <c r="J82" s="20" t="s">
        <v>20</v>
      </c>
      <c r="K82" s="20" t="e">
        <f>+IF(ISBLANK(VLOOKUP(A82,#REF!,5,0)),"",VLOOKUP(A82,#REF!,5,0))</f>
        <v>#REF!</v>
      </c>
      <c r="L82" s="20" t="e">
        <f>+IF(ISBLANK(VLOOKUP(A82,#REF!,9,0)),"",VLOOKUP(A82,#REF!,9,0))</f>
        <v>#REF!</v>
      </c>
      <c r="M82" s="20" t="e">
        <f t="shared" si="12"/>
        <v>#REF!</v>
      </c>
      <c r="N82" s="20" t="e">
        <f t="shared" si="13"/>
        <v>#REF!</v>
      </c>
      <c r="O82" s="20"/>
      <c r="P82" s="2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Conclusiones</vt:lpstr>
      <vt:lpstr>PDF</vt:lpstr>
      <vt:lpstr>Hoja1</vt:lpstr>
      <vt:lpstr>Conclusiones!Área_de_impresión</vt:lpstr>
      <vt:lpstr>PDF!Área_de_impresión</vt:lpstr>
      <vt:lpstr>Conclusiones!Títulos_a_imprimir</vt:lpstr>
    </vt:vector>
  </TitlesOfParts>
  <Company>Ministerio de Hacienda y Crèdito Pùblico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Johanna Corredor Estrella</dc:creator>
  <cp:lastModifiedBy>Lizeth Paola Amaya Ruiz</cp:lastModifiedBy>
  <cp:lastPrinted>2024-01-31T18:54:06Z</cp:lastPrinted>
  <dcterms:created xsi:type="dcterms:W3CDTF">2020-06-17T16:37:17Z</dcterms:created>
  <dcterms:modified xsi:type="dcterms:W3CDTF">2024-01-31T19:00:43Z</dcterms:modified>
</cp:coreProperties>
</file>