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E:\Trabajo en Casa SRS\Informes Ejecucion Presupuestal\SGR\2024\05 Mayo\"/>
    </mc:Choice>
  </mc:AlternateContent>
  <xr:revisionPtr revIDLastSave="0" documentId="8_{917A9136-C9FF-4FD4-BC12-86DD4CED788D}"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G25" i="2"/>
  <c r="M25" i="2"/>
  <c r="J60" i="2"/>
  <c r="J59" i="2" s="1"/>
  <c r="M27" i="2"/>
  <c r="M29" i="2"/>
  <c r="G19" i="2"/>
  <c r="K19" i="2"/>
  <c r="G34" i="2"/>
  <c r="I28" i="2"/>
  <c r="I20" i="2"/>
  <c r="K20" i="2"/>
  <c r="M20" i="2"/>
  <c r="M30" i="2"/>
  <c r="K18" i="2"/>
  <c r="G18" i="2"/>
  <c r="K35" i="2"/>
  <c r="K15" i="2"/>
  <c r="M14" i="2"/>
  <c r="K14" i="2"/>
  <c r="G14" i="2"/>
  <c r="F38" i="2"/>
  <c r="J38" i="2"/>
  <c r="M22" i="2"/>
  <c r="K36" i="2"/>
  <c r="H32" i="2"/>
  <c r="H31" i="2" s="1"/>
  <c r="E32" i="2"/>
  <c r="E31" i="2" s="1"/>
  <c r="K23" i="2"/>
  <c r="I23" i="2"/>
  <c r="M13" i="2"/>
  <c r="E11" i="2"/>
  <c r="E10" i="2" s="1"/>
  <c r="I24" i="2"/>
  <c r="G12" i="2"/>
  <c r="G13" i="2"/>
  <c r="G27" i="2"/>
  <c r="G15" i="2"/>
  <c r="G28" i="2"/>
  <c r="I18" i="2"/>
  <c r="I19" i="2"/>
  <c r="K25" i="2"/>
  <c r="M28" i="2"/>
  <c r="K13" i="2"/>
  <c r="K27" i="2"/>
  <c r="M17" i="2"/>
  <c r="F60" i="2"/>
  <c r="F59" i="2" s="1"/>
  <c r="K28" i="2"/>
  <c r="I25" i="2"/>
  <c r="K16" i="2"/>
  <c r="K29" i="2"/>
  <c r="M19" i="2"/>
  <c r="I14" i="2"/>
  <c r="I27" i="2"/>
  <c r="I34" i="2"/>
  <c r="G35" i="2"/>
  <c r="G29" i="2"/>
  <c r="G17" i="2"/>
  <c r="K34" i="2"/>
  <c r="M35" i="2"/>
  <c r="G33" i="2"/>
  <c r="K33" i="2"/>
  <c r="M33" i="2"/>
  <c r="M34" i="2"/>
  <c r="G22" i="2"/>
  <c r="K22" i="2"/>
  <c r="M23" i="2"/>
  <c r="I17" i="2"/>
  <c r="G20" i="2"/>
  <c r="K17" i="2"/>
  <c r="H60" i="2"/>
  <c r="I12" i="2" l="1"/>
  <c r="M24" i="2"/>
  <c r="M36" i="2"/>
  <c r="H41" i="2"/>
  <c r="L32" i="2"/>
  <c r="M32" i="2" s="1"/>
  <c r="I35" i="2"/>
  <c r="L60" i="2"/>
  <c r="L59" i="2" s="1"/>
  <c r="L58" i="2" s="1"/>
  <c r="G24" i="2"/>
  <c r="I13" i="2"/>
  <c r="H21" i="2"/>
  <c r="M15" i="2"/>
  <c r="K24" i="2"/>
  <c r="F11" i="2"/>
  <c r="F10" i="2" s="1"/>
  <c r="G10" i="2" s="1"/>
  <c r="F21" i="2"/>
  <c r="I15" i="2"/>
  <c r="H38" i="2"/>
  <c r="L41" i="2"/>
  <c r="G36" i="2"/>
  <c r="I30" i="2"/>
  <c r="K30" i="2"/>
  <c r="I22" i="2"/>
  <c r="I36" i="2"/>
  <c r="L21" i="2"/>
  <c r="J32" i="2"/>
  <c r="J31" i="2" s="1"/>
  <c r="K31" i="2" s="1"/>
  <c r="M18" i="2"/>
  <c r="F32" i="2"/>
  <c r="G32" i="2" s="1"/>
  <c r="F41" i="2"/>
  <c r="G26" i="2"/>
  <c r="J21" i="2"/>
  <c r="J41" i="2"/>
  <c r="J37" i="2" s="1"/>
  <c r="I26" i="2"/>
  <c r="M26" i="2"/>
  <c r="E21" i="2"/>
  <c r="E9" i="2" s="1"/>
  <c r="E8" i="2" s="1"/>
  <c r="L38" i="2"/>
  <c r="G30" i="2"/>
  <c r="K26" i="2"/>
  <c r="I29" i="2"/>
  <c r="G23" i="2"/>
  <c r="I16" i="2"/>
  <c r="H11" i="2"/>
  <c r="H10" i="2" s="1"/>
  <c r="I31" i="2"/>
  <c r="I32" i="2"/>
  <c r="H59" i="2"/>
  <c r="J58" i="2"/>
  <c r="F58" i="2"/>
  <c r="J11" i="2" l="1"/>
  <c r="J10" i="2" s="1"/>
  <c r="J9" i="2" s="1"/>
  <c r="J8" i="2" s="1"/>
  <c r="K12" i="2"/>
  <c r="L11" i="2" s="1"/>
  <c r="G21" i="2"/>
  <c r="L31" i="2"/>
  <c r="M31" i="2" s="1"/>
  <c r="H9" i="2"/>
  <c r="H8" i="2" s="1"/>
  <c r="I21" i="2"/>
  <c r="G11" i="2"/>
  <c r="F37" i="2"/>
  <c r="H37" i="2"/>
  <c r="F31" i="2"/>
  <c r="F9" i="2" s="1"/>
  <c r="G9" i="2" s="1"/>
  <c r="K32" i="2"/>
  <c r="L37" i="2"/>
  <c r="M21" i="2"/>
  <c r="K21" i="2"/>
  <c r="I11" i="2"/>
  <c r="I10" i="2"/>
  <c r="J57" i="2"/>
  <c r="F57" i="2"/>
  <c r="L57" i="2"/>
  <c r="H58" i="2"/>
  <c r="M12" i="2" l="1"/>
  <c r="K10" i="2"/>
  <c r="K11" i="2"/>
  <c r="I9" i="2"/>
  <c r="F8" i="2"/>
  <c r="G8" i="2" s="1"/>
  <c r="G31" i="2"/>
  <c r="K9" i="2"/>
  <c r="L10" i="2"/>
  <c r="M11" i="2"/>
  <c r="K8" i="2"/>
  <c r="J65" i="2"/>
  <c r="H57" i="2"/>
  <c r="H65" i="2" s="1"/>
  <c r="I8" i="2"/>
  <c r="F65" i="2" l="1"/>
  <c r="M10" i="2"/>
  <c r="L9" i="2"/>
  <c r="M9" i="2" l="1"/>
  <c r="L8" i="2"/>
  <c r="M8" i="2" l="1"/>
  <c r="L65" i="2"/>
  <c r="M62" i="2" l="1"/>
  <c r="I62" i="2"/>
  <c r="G62" i="2"/>
  <c r="K62" i="2"/>
  <c r="M61" i="2"/>
  <c r="I61" i="2"/>
  <c r="K61" i="2"/>
  <c r="G61" i="2"/>
  <c r="E60" i="2"/>
  <c r="M48" i="2"/>
  <c r="K48" i="2"/>
  <c r="I48" i="2"/>
  <c r="G48" i="2"/>
  <c r="K43" i="2"/>
  <c r="G43" i="2"/>
  <c r="M43" i="2"/>
  <c r="I43" i="2"/>
  <c r="E38" i="2"/>
  <c r="M44" i="2"/>
  <c r="K44" i="2"/>
  <c r="G44" i="2"/>
  <c r="I44" i="2"/>
  <c r="G50" i="2"/>
  <c r="M50" i="2"/>
  <c r="K50" i="2"/>
  <c r="I50" i="2"/>
  <c r="I53" i="2"/>
  <c r="K53" i="2"/>
  <c r="G53" i="2"/>
  <c r="M53" i="2"/>
  <c r="M45" i="2"/>
  <c r="G45" i="2"/>
  <c r="I45" i="2"/>
  <c r="K45" i="2"/>
  <c r="K49" i="2"/>
  <c r="G49" i="2"/>
  <c r="I49" i="2"/>
  <c r="M49" i="2"/>
  <c r="M40" i="2"/>
  <c r="G40" i="2"/>
  <c r="K40" i="2"/>
  <c r="I40" i="2"/>
  <c r="G51" i="2"/>
  <c r="M51" i="2"/>
  <c r="I51" i="2"/>
  <c r="K51" i="2"/>
  <c r="M47" i="2"/>
  <c r="I47" i="2"/>
  <c r="G47" i="2"/>
  <c r="K47" i="2"/>
  <c r="M42" i="2"/>
  <c r="K42" i="2"/>
  <c r="I42" i="2"/>
  <c r="G42" i="2"/>
  <c r="E41" i="2"/>
  <c r="G52" i="2"/>
  <c r="M52" i="2"/>
  <c r="I52" i="2"/>
  <c r="K52" i="2"/>
  <c r="M54" i="2"/>
  <c r="K54" i="2"/>
  <c r="G54" i="2"/>
  <c r="I54" i="2"/>
  <c r="M46" i="2"/>
  <c r="K46" i="2"/>
  <c r="G46" i="2"/>
  <c r="I46" i="2"/>
  <c r="M55" i="2"/>
  <c r="G55" i="2"/>
  <c r="K55" i="2"/>
  <c r="I55" i="2"/>
  <c r="G56" i="2"/>
  <c r="K56" i="2"/>
  <c r="M56" i="2"/>
  <c r="I56" i="2"/>
  <c r="E59" i="2" l="1"/>
  <c r="M60" i="2"/>
  <c r="G60" i="2"/>
  <c r="I60" i="2"/>
  <c r="K60" i="2"/>
  <c r="K41" i="2"/>
  <c r="I41" i="2"/>
  <c r="M41" i="2"/>
  <c r="G41" i="2"/>
  <c r="K38" i="2"/>
  <c r="G38" i="2"/>
  <c r="I38" i="2"/>
  <c r="M38" i="2"/>
  <c r="E37" i="2"/>
  <c r="E58" i="2" l="1"/>
  <c r="M59" i="2"/>
  <c r="K59" i="2"/>
  <c r="I59" i="2"/>
  <c r="G59" i="2"/>
  <c r="I37" i="2"/>
  <c r="K37" i="2"/>
  <c r="G37" i="2"/>
  <c r="M37" i="2"/>
  <c r="E57" i="2" l="1"/>
  <c r="G58" i="2"/>
  <c r="M58" i="2"/>
  <c r="I58" i="2"/>
  <c r="K58" i="2"/>
  <c r="K57" i="2" l="1"/>
  <c r="M57" i="2"/>
  <c r="G57" i="2"/>
  <c r="I57" i="2"/>
  <c r="E65" i="2"/>
  <c r="K65" i="2" l="1"/>
  <c r="I65" i="2"/>
  <c r="G65" i="2"/>
  <c r="M65"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<sst xmlns="http://schemas.openxmlformats.org/spreadsheetml/2006/main" count="247" uniqueCount="184">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</sst>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MAYO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L65" sqref="L65"/>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8653972486.3599987</v>
      </c>
      <c r="I8" s="31">
        <f t="shared" ref="I8:I36" si="2">+H8/E8</f>
        <v>0.51981818750941122</v>
      </c>
      <c r="J8" s="3">
        <f t="shared" si="0"/>
        <v>8603297240.7599983</v>
      </c>
      <c r="K8" s="31">
        <f t="shared" ref="K8:K36" si="3">+J8/E8</f>
        <v>0.51677427740212756</v>
      </c>
      <c r="L8" s="3">
        <f t="shared" si="0"/>
        <v>8585203729.2299995</v>
      </c>
      <c r="M8" s="31">
        <f t="shared" ref="M8:M36" si="4">+L8/E8</f>
        <v>0.51568745439870001</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8653972486.3599987</v>
      </c>
      <c r="I9" s="32">
        <f t="shared" si="2"/>
        <v>0.51981818750941122</v>
      </c>
      <c r="J9" s="12">
        <f>+J10+J21+J31</f>
        <v>8603297240.7599983</v>
      </c>
      <c r="K9" s="32">
        <f t="shared" si="3"/>
        <v>0.51677427740212756</v>
      </c>
      <c r="L9" s="12">
        <f>+L10+L21+L31</f>
        <v>8585203729.2299995</v>
      </c>
      <c r="M9" s="32">
        <f t="shared" si="4"/>
        <v>0.51568745439870001</v>
      </c>
    </row>
    <row r="10" spans="1:14" ht="21" customHeight="1" x14ac:dyDescent="0.25">
      <c r="A10" s="11" t="s">
        <v>2</v>
      </c>
      <c r="B10" s="11" t="s">
        <v>72</v>
      </c>
      <c r="C10" s="11" t="s">
        <v>73</v>
      </c>
      <c r="D10" s="12"/>
      <c r="E10" s="12">
        <f>+E11</f>
        <v>10745900261.420002</v>
      </c>
      <c r="F10" s="12">
        <f>+F11</f>
        <v>10745900261.420002</v>
      </c>
      <c r="G10" s="32">
        <f t="shared" si="1"/>
        <v>1</v>
      </c>
      <c r="H10" s="12">
        <f>+H11</f>
        <v>5955923411.0199995</v>
      </c>
      <c r="I10" s="32">
        <f t="shared" si="2"/>
        <v>0.55425076225609438</v>
      </c>
      <c r="J10" s="12">
        <f>+J11</f>
        <v>5905248165.4199991</v>
      </c>
      <c r="K10" s="32">
        <f t="shared" si="3"/>
        <v>0.54953498746131657</v>
      </c>
      <c r="L10" s="12">
        <f>+L11</f>
        <v>5887154653.8899994</v>
      </c>
      <c r="M10" s="32">
        <f t="shared" si="4"/>
        <v>0.547851227972597</v>
      </c>
    </row>
    <row r="11" spans="1:14" x14ac:dyDescent="0.25">
      <c r="A11" s="22" t="s">
        <v>2</v>
      </c>
      <c r="B11" s="22" t="s">
        <v>71</v>
      </c>
      <c r="C11" s="23" t="s">
        <v>74</v>
      </c>
      <c r="D11" s="24"/>
      <c r="E11" s="25">
        <f>SUM(E12:E20)</f>
        <v>10745900261.420002</v>
      </c>
      <c r="F11" s="25">
        <f>SUM(F12:F20)</f>
        <v>10745900261.420002</v>
      </c>
      <c r="G11" s="33">
        <f>+F11/E11</f>
        <v>1</v>
      </c>
      <c r="H11" s="25">
        <f>SUM(H12:H20)</f>
        <v>5955923411.0199995</v>
      </c>
      <c r="I11" s="33">
        <f t="shared" si="2"/>
        <v>0.55425076225609438</v>
      </c>
      <c r="J11" s="25">
        <f>SUM(J12:J20)</f>
        <v>5905248165.4199991</v>
      </c>
      <c r="K11" s="33">
        <f>+J11/E11</f>
        <v>0.54953498746131657</v>
      </c>
      <c r="L11" s="25">
        <f>SUM(L12:L20)</f>
        <v>5887154653.8899994</v>
      </c>
      <c r="M11" s="33">
        <f t="shared" si="4"/>
        <v>0.547851227972597</v>
      </c>
    </row>
    <row r="12" spans="1:14" x14ac:dyDescent="0.25">
      <c r="A12" s="13" t="s">
        <v>17</v>
      </c>
      <c r="B12" s="13" t="s">
        <v>75</v>
      </c>
      <c r="C12" s="14" t="s">
        <v>76</v>
      </c>
      <c r="D12" s="16">
        <v>1113010</v>
      </c>
      <c r="E12" s="2">
        <v>6694009088.8900003</v>
      </c>
      <c r="F12" s="2">
        <v>6694009088.8900003</v>
      </c>
      <c r="G12" s="34">
        <f>+F12/E12</f>
        <v>1</v>
      </c>
      <c r="H12" s="2">
        <v>3839286401.9000001</v>
      </c>
      <c r="I12" s="34">
        <f t="shared" si="2"/>
        <v>0.57354066164505757</v>
      </c>
      <c r="J12" s="2">
        <v>3800994949.4299998</v>
      </c>
      <c r="K12" s="34">
        <f>+J12/E12</f>
        <v>0.56782040462694983</v>
      </c>
      <c r="L12" s="2">
        <v>3789615382.4299998</v>
      </c>
      <c r="M12" s="34">
        <f>+L12/E12</f>
        <v>0.56612044174239284</v>
      </c>
    </row>
    <row r="13" spans="1:14" x14ac:dyDescent="0.25">
      <c r="A13" s="13" t="s">
        <v>17</v>
      </c>
      <c r="B13" s="13" t="s">
        <v>77</v>
      </c>
      <c r="C13" s="14" t="s">
        <v>18</v>
      </c>
      <c r="D13" s="16">
        <v>1113010</v>
      </c>
      <c r="E13" s="2">
        <v>1797954383.3399999</v>
      </c>
      <c r="F13" s="2">
        <v>1797954383.3399999</v>
      </c>
      <c r="G13" s="34">
        <f t="shared" si="1"/>
        <v>1</v>
      </c>
      <c r="H13" s="2">
        <v>1236272569.24</v>
      </c>
      <c r="I13" s="34">
        <f t="shared" si="2"/>
        <v>0.68759951903975325</v>
      </c>
      <c r="J13" s="2">
        <v>1223888776.1099999</v>
      </c>
      <c r="K13" s="34">
        <f t="shared" si="3"/>
        <v>0.68071180640101814</v>
      </c>
      <c r="L13" s="2">
        <v>1217174831.5799999</v>
      </c>
      <c r="M13" s="34">
        <f t="shared" si="4"/>
        <v>0.67697759345756858</v>
      </c>
    </row>
    <row r="14" spans="1:14" x14ac:dyDescent="0.25">
      <c r="A14" s="13" t="s">
        <v>17</v>
      </c>
      <c r="B14" s="13" t="s">
        <v>78</v>
      </c>
      <c r="C14" s="14" t="s">
        <v>79</v>
      </c>
      <c r="D14" s="16">
        <v>1113010</v>
      </c>
      <c r="E14" s="2">
        <v>33113000</v>
      </c>
      <c r="F14" s="2">
        <v>33113000</v>
      </c>
      <c r="G14" s="34">
        <f t="shared" si="1"/>
        <v>1</v>
      </c>
      <c r="H14" s="2">
        <v>517880</v>
      </c>
      <c r="I14" s="34">
        <f t="shared" si="2"/>
        <v>1.5639778938785372E-2</v>
      </c>
      <c r="J14" s="2">
        <v>517880</v>
      </c>
      <c r="K14" s="34">
        <f t="shared" si="3"/>
        <v>1.5639778938785372E-2</v>
      </c>
      <c r="L14" s="2">
        <v>517880</v>
      </c>
      <c r="M14" s="34">
        <f t="shared" si="4"/>
        <v>1.5639778938785372E-2</v>
      </c>
    </row>
    <row r="15" spans="1:14" x14ac:dyDescent="0.25">
      <c r="A15" s="13" t="s">
        <v>17</v>
      </c>
      <c r="B15" s="13" t="s">
        <v>80</v>
      </c>
      <c r="C15" s="14" t="s">
        <v>81</v>
      </c>
      <c r="D15" s="16">
        <v>1113010</v>
      </c>
      <c r="E15" s="2">
        <v>33113000</v>
      </c>
      <c r="F15" s="2">
        <v>33113000</v>
      </c>
      <c r="G15" s="34">
        <f t="shared" si="1"/>
        <v>1</v>
      </c>
      <c r="H15" s="2">
        <v>810000</v>
      </c>
      <c r="I15" s="34">
        <f t="shared" si="2"/>
        <v>2.4461691782683537E-2</v>
      </c>
      <c r="J15" s="2">
        <v>810000</v>
      </c>
      <c r="K15" s="34">
        <f t="shared" si="3"/>
        <v>2.4461691782683537E-2</v>
      </c>
      <c r="L15" s="2">
        <v>810000</v>
      </c>
      <c r="M15" s="34">
        <f t="shared" si="4"/>
        <v>2.4461691782683537E-2</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149277210.69999999</v>
      </c>
      <c r="I17" s="34">
        <f t="shared" si="2"/>
        <v>0.36434678233379247</v>
      </c>
      <c r="J17" s="2">
        <v>149277210.69999999</v>
      </c>
      <c r="K17" s="34">
        <f t="shared" si="3"/>
        <v>0.36434678233379247</v>
      </c>
      <c r="L17" s="2">
        <v>149277210.69999999</v>
      </c>
      <c r="M17" s="34">
        <f t="shared" si="4"/>
        <v>0.36434678233379247</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241784432.28999999</v>
      </c>
      <c r="I20" s="34">
        <f t="shared" si="2"/>
        <v>0.38819840973920144</v>
      </c>
      <c r="J20" s="2">
        <v>241784432.28999999</v>
      </c>
      <c r="K20" s="34">
        <f t="shared" si="3"/>
        <v>0.38819840973920144</v>
      </c>
      <c r="L20" s="2">
        <v>241784432.28999999</v>
      </c>
      <c r="M20" s="34">
        <f t="shared" si="4"/>
        <v>0.38819840973920144</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2041256701</v>
      </c>
      <c r="I21" s="32">
        <f t="shared" si="2"/>
        <v>0.53522994657245704</v>
      </c>
      <c r="J21" s="12">
        <f>SUM(J22:J30)</f>
        <v>2041256701</v>
      </c>
      <c r="K21" s="32">
        <f>+J21/E21</f>
        <v>0.53522994657245704</v>
      </c>
      <c r="L21" s="12">
        <f>SUM(L22:L30)</f>
        <v>2041256701</v>
      </c>
      <c r="M21" s="32">
        <f>+L21/E21</f>
        <v>0.53522994657245704</v>
      </c>
    </row>
    <row r="22" spans="1:13" x14ac:dyDescent="0.25">
      <c r="A22" s="13" t="s">
        <v>17</v>
      </c>
      <c r="B22" s="13" t="s">
        <v>90</v>
      </c>
      <c r="C22" s="14" t="s">
        <v>91</v>
      </c>
      <c r="D22" s="16">
        <v>1113010</v>
      </c>
      <c r="E22" s="2">
        <v>948161602</v>
      </c>
      <c r="F22" s="2">
        <v>948161602</v>
      </c>
      <c r="G22" s="34">
        <f t="shared" si="5"/>
        <v>1</v>
      </c>
      <c r="H22" s="2">
        <v>605887650</v>
      </c>
      <c r="I22" s="34">
        <f t="shared" si="2"/>
        <v>0.6390130635136182</v>
      </c>
      <c r="J22" s="2">
        <v>605887650</v>
      </c>
      <c r="K22" s="34">
        <f t="shared" si="3"/>
        <v>0.6390130635136182</v>
      </c>
      <c r="L22" s="2">
        <v>605887650</v>
      </c>
      <c r="M22" s="34">
        <f t="shared" si="4"/>
        <v>0.6390130635136182</v>
      </c>
    </row>
    <row r="23" spans="1:13" x14ac:dyDescent="0.25">
      <c r="A23" s="13" t="s">
        <v>17</v>
      </c>
      <c r="B23" s="13" t="s">
        <v>92</v>
      </c>
      <c r="C23" s="14" t="s">
        <v>93</v>
      </c>
      <c r="D23" s="16">
        <v>1113010</v>
      </c>
      <c r="E23" s="2">
        <v>857092301</v>
      </c>
      <c r="F23" s="2">
        <v>857092301</v>
      </c>
      <c r="G23" s="34">
        <f t="shared" si="5"/>
        <v>1</v>
      </c>
      <c r="H23" s="2">
        <v>429159400</v>
      </c>
      <c r="I23" s="34">
        <f t="shared" si="2"/>
        <v>0.50071549995173736</v>
      </c>
      <c r="J23" s="2">
        <v>429159400</v>
      </c>
      <c r="K23" s="34">
        <f t="shared" si="3"/>
        <v>0.50071549995173736</v>
      </c>
      <c r="L23" s="2">
        <v>429159400</v>
      </c>
      <c r="M23" s="34">
        <f t="shared" si="4"/>
        <v>0.50071549995173736</v>
      </c>
    </row>
    <row r="24" spans="1:13" x14ac:dyDescent="0.25">
      <c r="A24" s="13" t="s">
        <v>17</v>
      </c>
      <c r="B24" s="13" t="s">
        <v>94</v>
      </c>
      <c r="C24" s="14" t="s">
        <v>95</v>
      </c>
      <c r="D24" s="16">
        <v>1113010</v>
      </c>
      <c r="E24" s="2">
        <v>903177448</v>
      </c>
      <c r="F24" s="2">
        <v>903177448</v>
      </c>
      <c r="G24" s="34">
        <f t="shared" si="5"/>
        <v>1</v>
      </c>
      <c r="H24" s="2">
        <v>496126951</v>
      </c>
      <c r="I24" s="34">
        <f t="shared" si="2"/>
        <v>0.54931282008715521</v>
      </c>
      <c r="J24" s="2">
        <v>496126951</v>
      </c>
      <c r="K24" s="34">
        <f t="shared" si="3"/>
        <v>0.54931282008715521</v>
      </c>
      <c r="L24" s="2">
        <v>496126951</v>
      </c>
      <c r="M24" s="34">
        <f t="shared" si="4"/>
        <v>0.54931282008715521</v>
      </c>
    </row>
    <row r="25" spans="1:13" x14ac:dyDescent="0.25">
      <c r="A25" s="13" t="s">
        <v>17</v>
      </c>
      <c r="B25" s="13" t="s">
        <v>96</v>
      </c>
      <c r="C25" s="14" t="s">
        <v>97</v>
      </c>
      <c r="D25" s="16">
        <v>1113010</v>
      </c>
      <c r="E25" s="2">
        <v>411085226</v>
      </c>
      <c r="F25" s="2">
        <v>411085226</v>
      </c>
      <c r="G25" s="34">
        <f t="shared" si="5"/>
        <v>1</v>
      </c>
      <c r="H25" s="2">
        <v>215951300</v>
      </c>
      <c r="I25" s="34">
        <f t="shared" si="2"/>
        <v>0.52532002208223361</v>
      </c>
      <c r="J25" s="2">
        <v>215951300</v>
      </c>
      <c r="K25" s="34">
        <f t="shared" si="3"/>
        <v>0.52532002208223361</v>
      </c>
      <c r="L25" s="2">
        <v>215951300</v>
      </c>
      <c r="M25" s="34">
        <f t="shared" si="4"/>
        <v>0.52532002208223361</v>
      </c>
    </row>
    <row r="26" spans="1:13" x14ac:dyDescent="0.25">
      <c r="A26" s="13" t="s">
        <v>17</v>
      </c>
      <c r="B26" s="13" t="s">
        <v>98</v>
      </c>
      <c r="C26" s="14" t="s">
        <v>99</v>
      </c>
      <c r="D26" s="16">
        <v>1113010</v>
      </c>
      <c r="E26" s="2">
        <v>90857530</v>
      </c>
      <c r="F26" s="2">
        <v>90857530</v>
      </c>
      <c r="G26" s="34">
        <f t="shared" si="5"/>
        <v>1</v>
      </c>
      <c r="H26" s="2">
        <v>24089800</v>
      </c>
      <c r="I26" s="34">
        <f t="shared" si="2"/>
        <v>0.26513817842065485</v>
      </c>
      <c r="J26" s="2">
        <v>24089800</v>
      </c>
      <c r="K26" s="34">
        <f t="shared" si="3"/>
        <v>0.26513817842065485</v>
      </c>
      <c r="L26" s="2">
        <v>24089800</v>
      </c>
      <c r="M26" s="34">
        <f t="shared" si="4"/>
        <v>0.26513817842065485</v>
      </c>
    </row>
    <row r="27" spans="1:13" x14ac:dyDescent="0.25">
      <c r="A27" s="13" t="s">
        <v>17</v>
      </c>
      <c r="B27" s="13" t="s">
        <v>100</v>
      </c>
      <c r="C27" s="14" t="s">
        <v>101</v>
      </c>
      <c r="D27" s="16">
        <v>1113010</v>
      </c>
      <c r="E27" s="2">
        <v>308554369</v>
      </c>
      <c r="F27" s="2">
        <v>308554369</v>
      </c>
      <c r="G27" s="34">
        <f t="shared" si="5"/>
        <v>1</v>
      </c>
      <c r="H27" s="2">
        <v>161973800</v>
      </c>
      <c r="I27" s="34">
        <f t="shared" si="2"/>
        <v>0.52494411446820255</v>
      </c>
      <c r="J27" s="2">
        <v>161973800</v>
      </c>
      <c r="K27" s="34">
        <f t="shared" si="3"/>
        <v>0.52494411446820255</v>
      </c>
      <c r="L27" s="2">
        <v>161973800</v>
      </c>
      <c r="M27" s="34">
        <f t="shared" si="4"/>
        <v>0.52494411446820255</v>
      </c>
    </row>
    <row r="28" spans="1:13" x14ac:dyDescent="0.25">
      <c r="A28" s="13" t="s">
        <v>17</v>
      </c>
      <c r="B28" s="13" t="s">
        <v>102</v>
      </c>
      <c r="C28" s="14" t="s">
        <v>103</v>
      </c>
      <c r="D28" s="16">
        <v>1113010</v>
      </c>
      <c r="E28" s="2">
        <v>81229678</v>
      </c>
      <c r="F28" s="2">
        <v>81229678</v>
      </c>
      <c r="G28" s="34">
        <f t="shared" si="5"/>
        <v>1</v>
      </c>
      <c r="H28" s="2">
        <v>27026800</v>
      </c>
      <c r="I28" s="34">
        <f t="shared" si="2"/>
        <v>0.33272075755366159</v>
      </c>
      <c r="J28" s="2">
        <v>27026800</v>
      </c>
      <c r="K28" s="34">
        <f t="shared" si="3"/>
        <v>0.33272075755366159</v>
      </c>
      <c r="L28" s="2">
        <v>27026800</v>
      </c>
      <c r="M28" s="34">
        <f t="shared" si="4"/>
        <v>0.33272075755366159</v>
      </c>
    </row>
    <row r="29" spans="1:13" x14ac:dyDescent="0.25">
      <c r="A29" s="13" t="s">
        <v>17</v>
      </c>
      <c r="B29" s="13" t="s">
        <v>104</v>
      </c>
      <c r="C29" s="14" t="s">
        <v>25</v>
      </c>
      <c r="D29" s="16">
        <v>1113010</v>
      </c>
      <c r="E29" s="2">
        <v>81229678</v>
      </c>
      <c r="F29" s="2">
        <v>81229678</v>
      </c>
      <c r="G29" s="34">
        <f t="shared" si="5"/>
        <v>1</v>
      </c>
      <c r="H29" s="2">
        <v>27026800</v>
      </c>
      <c r="I29" s="34">
        <f t="shared" si="2"/>
        <v>0.33272075755366159</v>
      </c>
      <c r="J29" s="2">
        <v>27026800</v>
      </c>
      <c r="K29" s="34">
        <f t="shared" si="3"/>
        <v>0.33272075755366159</v>
      </c>
      <c r="L29" s="2">
        <v>27026800</v>
      </c>
      <c r="M29" s="34">
        <f t="shared" si="4"/>
        <v>0.33272075755366159</v>
      </c>
    </row>
    <row r="30" spans="1:13" x14ac:dyDescent="0.25">
      <c r="A30" s="13" t="s">
        <v>17</v>
      </c>
      <c r="B30" s="13" t="s">
        <v>105</v>
      </c>
      <c r="C30" s="14" t="s">
        <v>26</v>
      </c>
      <c r="D30" s="16">
        <v>1113010</v>
      </c>
      <c r="E30" s="2">
        <v>132406059.90000001</v>
      </c>
      <c r="F30" s="2">
        <v>132406059.90000001</v>
      </c>
      <c r="G30" s="34">
        <f t="shared" si="5"/>
        <v>1</v>
      </c>
      <c r="H30" s="2">
        <v>54014200</v>
      </c>
      <c r="I30" s="34">
        <f t="shared" si="2"/>
        <v>0.40794356422050737</v>
      </c>
      <c r="J30" s="2">
        <v>54014200</v>
      </c>
      <c r="K30" s="34">
        <f t="shared" si="3"/>
        <v>0.40794356422050737</v>
      </c>
      <c r="L30" s="2">
        <v>54014200</v>
      </c>
      <c r="M30" s="34">
        <f t="shared" si="4"/>
        <v>0.40794356422050737</v>
      </c>
    </row>
    <row r="31" spans="1:13" ht="34.5" customHeight="1" x14ac:dyDescent="0.25">
      <c r="A31" s="12" t="s">
        <v>2</v>
      </c>
      <c r="B31" s="11" t="s">
        <v>106</v>
      </c>
      <c r="C31" s="11" t="s">
        <v>107</v>
      </c>
      <c r="D31" s="17"/>
      <c r="E31" s="12">
        <f>+E32</f>
        <v>2088381451.3900001</v>
      </c>
      <c r="F31" s="12">
        <f>+F32</f>
        <v>2088381451.3900001</v>
      </c>
      <c r="G31" s="32">
        <f>+F31/E31</f>
        <v>1</v>
      </c>
      <c r="H31" s="12">
        <f>+H32</f>
        <v>656792374.33999991</v>
      </c>
      <c r="I31" s="32">
        <f t="shared" si="2"/>
        <v>0.31449827994921487</v>
      </c>
      <c r="J31" s="12">
        <f>+J32</f>
        <v>656792374.33999991</v>
      </c>
      <c r="K31" s="32">
        <f>+J31/E31</f>
        <v>0.31449827994921487</v>
      </c>
      <c r="L31" s="12">
        <f>+L32</f>
        <v>656792374.33999991</v>
      </c>
      <c r="M31" s="32">
        <f>+L31/E31</f>
        <v>0.31449827994921487</v>
      </c>
    </row>
    <row r="32" spans="1:13" x14ac:dyDescent="0.25">
      <c r="A32" s="22" t="s">
        <v>2</v>
      </c>
      <c r="B32" s="22" t="s">
        <v>108</v>
      </c>
      <c r="C32" s="23" t="s">
        <v>109</v>
      </c>
      <c r="D32" s="26"/>
      <c r="E32" s="25">
        <f>SUM(E33:E36)</f>
        <v>2088381451.3900001</v>
      </c>
      <c r="F32" s="25">
        <f>SUM(F33:F36)</f>
        <v>2088381451.3900001</v>
      </c>
      <c r="G32" s="33">
        <f t="shared" si="1"/>
        <v>1</v>
      </c>
      <c r="H32" s="25">
        <f>SUM(H33:H36)</f>
        <v>656792374.33999991</v>
      </c>
      <c r="I32" s="33">
        <f t="shared" si="2"/>
        <v>0.31449827994921487</v>
      </c>
      <c r="J32" s="25">
        <f>SUM(J33:J36)</f>
        <v>656792374.33999991</v>
      </c>
      <c r="K32" s="33">
        <f t="shared" si="3"/>
        <v>0.31449827994921487</v>
      </c>
      <c r="L32" s="25">
        <f>SUM(L33:L36)</f>
        <v>656792374.33999991</v>
      </c>
      <c r="M32" s="33">
        <f t="shared" si="4"/>
        <v>0.31449827994921487</v>
      </c>
    </row>
    <row r="33" spans="1:13" x14ac:dyDescent="0.25">
      <c r="A33" s="13" t="s">
        <v>17</v>
      </c>
      <c r="B33" s="13" t="s">
        <v>110</v>
      </c>
      <c r="C33" s="14" t="s">
        <v>111</v>
      </c>
      <c r="D33" s="16">
        <v>1113010</v>
      </c>
      <c r="E33" s="2">
        <v>613158041.12</v>
      </c>
      <c r="F33" s="2">
        <v>613158041.12</v>
      </c>
      <c r="G33" s="34">
        <f t="shared" si="1"/>
        <v>1</v>
      </c>
      <c r="H33" s="2">
        <v>348298188.62</v>
      </c>
      <c r="I33" s="34">
        <f t="shared" si="2"/>
        <v>0.56803982866113178</v>
      </c>
      <c r="J33" s="2">
        <v>348298188.62</v>
      </c>
      <c r="K33" s="34">
        <f t="shared" si="3"/>
        <v>0.56803982866113178</v>
      </c>
      <c r="L33" s="2">
        <v>348298188.62</v>
      </c>
      <c r="M33" s="34">
        <f t="shared" si="4"/>
        <v>0.56803982866113178</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22845816.399999999</v>
      </c>
      <c r="I35" s="34">
        <f t="shared" si="2"/>
        <v>0.15311672875496476</v>
      </c>
      <c r="J35" s="2">
        <v>22845816.399999999</v>
      </c>
      <c r="K35" s="34">
        <f t="shared" si="3"/>
        <v>0.15311672875496476</v>
      </c>
      <c r="L35" s="2">
        <v>22845816.399999999</v>
      </c>
      <c r="M35" s="34">
        <f t="shared" si="4"/>
        <v>0.15311672875496476</v>
      </c>
    </row>
    <row r="36" spans="1:13" x14ac:dyDescent="0.25">
      <c r="A36" s="13" t="s">
        <v>17</v>
      </c>
      <c r="B36" s="13" t="s">
        <v>115</v>
      </c>
      <c r="C36" s="14" t="s">
        <v>19</v>
      </c>
      <c r="D36" s="16">
        <v>1113010</v>
      </c>
      <c r="E36" s="2">
        <v>997287681.95000005</v>
      </c>
      <c r="F36" s="2">
        <v>997287681.95000005</v>
      </c>
      <c r="G36" s="34">
        <f t="shared" si="1"/>
        <v>1</v>
      </c>
      <c r="H36" s="2">
        <v>268987725.68000001</v>
      </c>
      <c r="I36" s="34">
        <f t="shared" si="2"/>
        <v>0.26971929017918617</v>
      </c>
      <c r="J36" s="2">
        <v>268987725.68000001</v>
      </c>
      <c r="K36" s="34">
        <f t="shared" si="3"/>
        <v>0.26971929017918617</v>
      </c>
      <c r="L36" s="2">
        <v>268987725.68000001</v>
      </c>
      <c r="M36" s="34">
        <f t="shared" si="4"/>
        <v>0.26971929017918617</v>
      </c>
    </row>
    <row r="37" spans="1:13" ht="21" customHeight="1" x14ac:dyDescent="0.25">
      <c r="A37" s="8" t="s">
        <v>2</v>
      </c>
      <c r="B37" s="8" t="s">
        <v>116</v>
      </c>
      <c r="C37" s="9" t="s">
        <v>1</v>
      </c>
      <c r="D37" s="18"/>
      <c r="E37" s="3">
        <f>+E38+E41</f>
        <v>7243783814.1099997</v>
      </c>
      <c r="F37" s="3">
        <f>+F38+F41</f>
        <v>3635716868.7799997</v>
      </c>
      <c r="G37" s="31">
        <f t="shared" ref="G37:G65" si="6">+F37/E37</f>
        <v>0.50190852765347171</v>
      </c>
      <c r="H37" s="3">
        <f>+H38+H41</f>
        <v>2968786333.1099997</v>
      </c>
      <c r="I37" s="31">
        <f t="shared" ref="I37:I65" si="7">+H37/E37</f>
        <v>0.40983916821581134</v>
      </c>
      <c r="J37" s="3">
        <f>+J38+J41</f>
        <v>2060972680.4300001</v>
      </c>
      <c r="K37" s="31">
        <f t="shared" ref="K37:K65" si="8">+J37/E37</f>
        <v>0.28451603931297326</v>
      </c>
      <c r="L37" s="3">
        <f>+L38+L41</f>
        <v>2060972680.4300001</v>
      </c>
      <c r="M37" s="31">
        <f t="shared" ref="M37:M65" si="9">+L37/E37</f>
        <v>0.28451603931297326</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3517906868.7799997</v>
      </c>
      <c r="G41" s="32">
        <f t="shared" si="6"/>
        <v>0.68864146068922949</v>
      </c>
      <c r="H41" s="12">
        <f>SUM(H42:H56)</f>
        <v>2850976333.1099997</v>
      </c>
      <c r="I41" s="32">
        <f t="shared" si="7"/>
        <v>0.55808768669994968</v>
      </c>
      <c r="J41" s="12">
        <f>SUM(J42:J56)</f>
        <v>1943162680.4300001</v>
      </c>
      <c r="K41" s="32">
        <f t="shared" si="8"/>
        <v>0.38038027626131493</v>
      </c>
      <c r="L41" s="12">
        <f>SUM(L42:L56)</f>
        <v>1943162680.4300001</v>
      </c>
      <c r="M41" s="32">
        <f t="shared" si="9"/>
        <v>0.38038027626131493</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2856392.5</v>
      </c>
      <c r="I43" s="34">
        <f t="shared" si="7"/>
        <v>9.5009541226179786E-2</v>
      </c>
      <c r="J43" s="2">
        <v>2856392.5</v>
      </c>
      <c r="K43" s="34">
        <f t="shared" si="8"/>
        <v>9.5009541226179786E-2</v>
      </c>
      <c r="L43" s="2">
        <v>2856392.5</v>
      </c>
      <c r="M43" s="34">
        <f t="shared" si="9"/>
        <v>9.5009541226179786E-2</v>
      </c>
    </row>
    <row r="44" spans="1:13" x14ac:dyDescent="0.25">
      <c r="A44" s="13" t="s">
        <v>17</v>
      </c>
      <c r="B44" s="13" t="s">
        <v>156</v>
      </c>
      <c r="C44" s="14" t="s">
        <v>157</v>
      </c>
      <c r="D44" s="16">
        <v>1113010</v>
      </c>
      <c r="E44" s="2">
        <v>31283723.800000001</v>
      </c>
      <c r="F44" s="2">
        <v>2695657.15</v>
      </c>
      <c r="G44" s="34">
        <f t="shared" si="6"/>
        <v>8.6168039560558962E-2</v>
      </c>
      <c r="H44" s="2">
        <v>2695657.15</v>
      </c>
      <c r="I44" s="34">
        <f t="shared" si="7"/>
        <v>8.6168039560558962E-2</v>
      </c>
      <c r="J44" s="2">
        <v>2695657.15</v>
      </c>
      <c r="K44" s="34">
        <f t="shared" si="8"/>
        <v>8.6168039560558962E-2</v>
      </c>
      <c r="L44" s="2">
        <v>2695657.15</v>
      </c>
      <c r="M44" s="34">
        <f t="shared" si="9"/>
        <v>8.6168039560558962E-2</v>
      </c>
    </row>
    <row r="45" spans="1:13" x14ac:dyDescent="0.25">
      <c r="A45" s="13" t="s">
        <v>17</v>
      </c>
      <c r="B45" s="13" t="s">
        <v>121</v>
      </c>
      <c r="C45" s="14" t="s">
        <v>122</v>
      </c>
      <c r="D45" s="16">
        <v>1113010</v>
      </c>
      <c r="E45" s="2">
        <v>477868787</v>
      </c>
      <c r="F45" s="2">
        <v>236579927</v>
      </c>
      <c r="G45" s="34">
        <f t="shared" si="6"/>
        <v>0.49507298537998046</v>
      </c>
      <c r="H45" s="2">
        <v>236579927</v>
      </c>
      <c r="I45" s="34">
        <f t="shared" si="7"/>
        <v>0.49507298537998046</v>
      </c>
      <c r="J45" s="2">
        <v>43083222</v>
      </c>
      <c r="K45" s="34">
        <f t="shared" si="8"/>
        <v>9.0157012075367041E-2</v>
      </c>
      <c r="L45" s="2">
        <v>43083222</v>
      </c>
      <c r="M45" s="34">
        <f t="shared" si="9"/>
        <v>9.0157012075367041E-2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59906032</v>
      </c>
      <c r="K47" s="34">
        <f t="shared" si="8"/>
        <v>0.23328750922035424</v>
      </c>
      <c r="L47" s="2">
        <v>59906032</v>
      </c>
      <c r="M47" s="34">
        <f t="shared" si="9"/>
        <v>0.23328750922035424</v>
      </c>
    </row>
    <row r="48" spans="1:13" x14ac:dyDescent="0.25">
      <c r="A48" s="13" t="s">
        <v>17</v>
      </c>
      <c r="B48" s="13" t="s">
        <v>125</v>
      </c>
      <c r="C48" s="14" t="s">
        <v>126</v>
      </c>
      <c r="D48" s="16">
        <v>1113010</v>
      </c>
      <c r="E48" s="2">
        <v>268596096.26999998</v>
      </c>
      <c r="F48" s="2">
        <v>74680506</v>
      </c>
      <c r="G48" s="34">
        <f t="shared" si="6"/>
        <v>0.27804017644742374</v>
      </c>
      <c r="H48" s="2">
        <v>56680506</v>
      </c>
      <c r="I48" s="34">
        <f t="shared" si="7"/>
        <v>0.21102505504407346</v>
      </c>
      <c r="J48" s="2">
        <v>47539374.850000001</v>
      </c>
      <c r="K48" s="34">
        <f t="shared" si="8"/>
        <v>0.17699205427845144</v>
      </c>
      <c r="L48" s="2">
        <v>47539374.850000001</v>
      </c>
      <c r="M48" s="34">
        <f t="shared" si="9"/>
        <v>0.17699205427845144</v>
      </c>
    </row>
    <row r="49" spans="1:13" ht="30" x14ac:dyDescent="0.25">
      <c r="A49" s="13" t="s">
        <v>17</v>
      </c>
      <c r="B49" s="13" t="s">
        <v>127</v>
      </c>
      <c r="C49" s="14" t="s">
        <v>128</v>
      </c>
      <c r="D49" s="16">
        <v>1113010</v>
      </c>
      <c r="E49" s="2">
        <v>377750781.67000002</v>
      </c>
      <c r="F49" s="2">
        <v>366341148</v>
      </c>
      <c r="G49" s="34">
        <f t="shared" si="6"/>
        <v>0.96979587012485025</v>
      </c>
      <c r="H49" s="2">
        <v>335128900</v>
      </c>
      <c r="I49" s="34">
        <f t="shared" si="7"/>
        <v>0.88716930913664094</v>
      </c>
      <c r="J49" s="2">
        <v>195913332</v>
      </c>
      <c r="K49" s="34">
        <f t="shared" si="8"/>
        <v>0.51863117564942141</v>
      </c>
      <c r="L49" s="2">
        <v>195913332</v>
      </c>
      <c r="M49" s="34">
        <f t="shared" si="9"/>
        <v>0.51863117564942141</v>
      </c>
    </row>
    <row r="50" spans="1:13" ht="15" customHeight="1" x14ac:dyDescent="0.25">
      <c r="A50" s="13" t="s">
        <v>17</v>
      </c>
      <c r="B50" s="13" t="s">
        <v>129</v>
      </c>
      <c r="C50" s="14" t="s">
        <v>130</v>
      </c>
      <c r="D50" s="16">
        <v>1113010</v>
      </c>
      <c r="E50" s="2">
        <v>1330623610.8800001</v>
      </c>
      <c r="F50" s="2">
        <v>1237334075.4300001</v>
      </c>
      <c r="G50" s="34">
        <f t="shared" si="6"/>
        <v>0.92989036517373713</v>
      </c>
      <c r="H50" s="2">
        <v>1193923766.3</v>
      </c>
      <c r="I50" s="34">
        <f t="shared" si="7"/>
        <v>0.89726633176936155</v>
      </c>
      <c r="J50" s="2">
        <v>843914515.88</v>
      </c>
      <c r="K50" s="34">
        <f t="shared" si="8"/>
        <v>0.63422481682996901</v>
      </c>
      <c r="L50" s="2">
        <v>843914515.88</v>
      </c>
      <c r="M50" s="34">
        <f t="shared" si="9"/>
        <v>0.63422481682996901</v>
      </c>
    </row>
    <row r="51" spans="1:13" ht="15" customHeight="1" x14ac:dyDescent="0.25">
      <c r="A51" s="13" t="s">
        <v>17</v>
      </c>
      <c r="B51" s="13" t="s">
        <v>131</v>
      </c>
      <c r="C51" s="14" t="s">
        <v>132</v>
      </c>
      <c r="D51" s="16">
        <v>1113010</v>
      </c>
      <c r="E51" s="2">
        <v>294261975.32999998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120895528</v>
      </c>
      <c r="K53" s="34">
        <f t="shared" si="8"/>
        <v>0.32624036174696686</v>
      </c>
      <c r="L53" s="2">
        <v>120895528</v>
      </c>
      <c r="M53" s="34">
        <f t="shared" si="9"/>
        <v>0.32624036174696686</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237189960.56</v>
      </c>
      <c r="K54" s="34">
        <f t="shared" si="8"/>
        <v>0.43805490129627017</v>
      </c>
      <c r="L54" s="2">
        <v>237189960.56</v>
      </c>
      <c r="M54" s="34">
        <f t="shared" si="9"/>
        <v>0.43805490129627017</v>
      </c>
    </row>
    <row r="55" spans="1:13" ht="15" customHeight="1" x14ac:dyDescent="0.25">
      <c r="A55" s="13" t="s">
        <v>17</v>
      </c>
      <c r="B55" s="13" t="s">
        <v>136</v>
      </c>
      <c r="C55" s="14" t="s">
        <v>27</v>
      </c>
      <c r="D55" s="16">
        <v>1113010</v>
      </c>
      <c r="E55" s="2">
        <v>971313250.34000003</v>
      </c>
      <c r="F55" s="2">
        <v>964130119.66999996</v>
      </c>
      <c r="G55" s="34">
        <f t="shared" si="6"/>
        <v>0.99260472286619617</v>
      </c>
      <c r="H55" s="2">
        <v>389822150.13</v>
      </c>
      <c r="I55" s="34">
        <f t="shared" si="7"/>
        <v>0.40133515114052654</v>
      </c>
      <c r="J55" s="2">
        <v>328438098.29000002</v>
      </c>
      <c r="K55" s="34">
        <f t="shared" si="8"/>
        <v>0.33813818371677007</v>
      </c>
      <c r="L55" s="2">
        <v>328438098.29000002</v>
      </c>
      <c r="M55" s="34">
        <f t="shared" si="9"/>
        <v>0.33813818371677007</v>
      </c>
    </row>
    <row r="56" spans="1:13" ht="15" customHeight="1" x14ac:dyDescent="0.25">
      <c r="A56" s="13" t="s">
        <v>17</v>
      </c>
      <c r="B56" s="13" t="s">
        <v>137</v>
      </c>
      <c r="C56" s="14" t="s">
        <v>138</v>
      </c>
      <c r="D56" s="16">
        <v>1113010</v>
      </c>
      <c r="E56" s="2">
        <v>105705123</v>
      </c>
      <c r="F56" s="2">
        <v>25370287.199999999</v>
      </c>
      <c r="G56" s="34">
        <f t="shared" si="6"/>
        <v>0.24001000594833988</v>
      </c>
      <c r="H56" s="2">
        <v>25370287.199999999</v>
      </c>
      <c r="I56" s="34">
        <f t="shared" si="7"/>
        <v>0.24001000594833988</v>
      </c>
      <c r="J56" s="2">
        <v>25370287.199999999</v>
      </c>
      <c r="K56" s="34">
        <f t="shared" si="8"/>
        <v>0.24001000594833988</v>
      </c>
      <c r="L56" s="2">
        <v>25370287.199999999</v>
      </c>
      <c r="M56" s="34">
        <f t="shared" si="9"/>
        <v>0.24001000594833988</v>
      </c>
    </row>
    <row r="57" spans="1:13" ht="21" customHeight="1" x14ac:dyDescent="0.25">
      <c r="A57" s="8" t="s">
        <v>2</v>
      </c>
      <c r="B57" s="8" t="s">
        <v>139</v>
      </c>
      <c r="C57" s="9" t="s">
        <v>140</v>
      </c>
      <c r="D57" s="18"/>
      <c r="E57" s="3">
        <f>E58</f>
        <v>213756013.44999999</v>
      </c>
      <c r="F57" s="3">
        <f>F58</f>
        <v>213756013.44999999</v>
      </c>
      <c r="G57" s="31">
        <f>+F57/E57</f>
        <v>1</v>
      </c>
      <c r="H57" s="3">
        <f>H58</f>
        <v>108216274.55000001</v>
      </c>
      <c r="I57" s="31">
        <f>+H57/E57</f>
        <v>0.50626072597163707</v>
      </c>
      <c r="J57" s="3">
        <f>J58</f>
        <v>108216274.55000001</v>
      </c>
      <c r="K57" s="31">
        <f>+J57/E57</f>
        <v>0.50626072597163707</v>
      </c>
      <c r="L57" s="3">
        <f>L58</f>
        <v>108216274.55000001</v>
      </c>
      <c r="M57" s="31">
        <f>+L57/E57</f>
        <v>0.50626072597163707</v>
      </c>
    </row>
    <row r="58" spans="1:13" ht="21" customHeight="1" x14ac:dyDescent="0.25">
      <c r="A58" s="11" t="s">
        <v>2</v>
      </c>
      <c r="B58" s="11" t="s">
        <v>141</v>
      </c>
      <c r="C58" s="11" t="s">
        <v>142</v>
      </c>
      <c r="D58" s="17"/>
      <c r="E58" s="12">
        <f>+E59</f>
        <v>213756013.44999999</v>
      </c>
      <c r="F58" s="12">
        <f>+F59</f>
        <v>213756013.44999999</v>
      </c>
      <c r="G58" s="32">
        <f>+F58/E58</f>
        <v>1</v>
      </c>
      <c r="H58" s="12">
        <f>+H59</f>
        <v>108216274.55000001</v>
      </c>
      <c r="I58" s="32">
        <f>+H58/E58</f>
        <v>0.50626072597163707</v>
      </c>
      <c r="J58" s="12">
        <f>+J59</f>
        <v>108216274.55000001</v>
      </c>
      <c r="K58" s="32">
        <f>+J58/E58</f>
        <v>0.50626072597163707</v>
      </c>
      <c r="L58" s="12">
        <f>+L59</f>
        <v>108216274.55000001</v>
      </c>
      <c r="M58" s="32">
        <f>+L58/E58</f>
        <v>0.50626072597163707</v>
      </c>
    </row>
    <row r="59" spans="1:13" ht="21" customHeight="1" x14ac:dyDescent="0.25">
      <c r="A59" s="11" t="s">
        <v>2</v>
      </c>
      <c r="B59" s="11" t="s">
        <v>143</v>
      </c>
      <c r="C59" s="11" t="s">
        <v>144</v>
      </c>
      <c r="D59" s="12"/>
      <c r="E59" s="12">
        <f>+E60</f>
        <v>213756013.44999999</v>
      </c>
      <c r="F59" s="12">
        <f>+F60</f>
        <v>213756013.44999999</v>
      </c>
      <c r="G59" s="32">
        <f>+F59/E59</f>
        <v>1</v>
      </c>
      <c r="H59" s="12">
        <f>+H60</f>
        <v>108216274.55000001</v>
      </c>
      <c r="I59" s="32">
        <f>+H59/E59</f>
        <v>0.50626072597163707</v>
      </c>
      <c r="J59" s="12">
        <f>+J60</f>
        <v>108216274.55000001</v>
      </c>
      <c r="K59" s="32">
        <f>+J59/E59</f>
        <v>0.50626072597163707</v>
      </c>
      <c r="L59" s="12">
        <f>+L60</f>
        <v>108216274.55000001</v>
      </c>
      <c r="M59" s="32">
        <f>+L59/E59</f>
        <v>0.50626072597163707</v>
      </c>
    </row>
    <row r="60" spans="1:13" ht="15" customHeight="1" x14ac:dyDescent="0.25">
      <c r="A60" s="22" t="s">
        <v>2</v>
      </c>
      <c r="B60" s="22" t="s">
        <v>145</v>
      </c>
      <c r="C60" s="23" t="s">
        <v>146</v>
      </c>
      <c r="D60" s="27"/>
      <c r="E60" s="25">
        <f>SUM(E61:E62)</f>
        <v>213756013.44999999</v>
      </c>
      <c r="F60" s="25">
        <f>SUM(F61:F62)</f>
        <v>213756013.44999999</v>
      </c>
      <c r="G60" s="33">
        <f>+F60/E60</f>
        <v>1</v>
      </c>
      <c r="H60" s="25">
        <f>SUM(H61:H62)</f>
        <v>108216274.55000001</v>
      </c>
      <c r="I60" s="33">
        <f t="shared" si="7"/>
        <v>0.50626072597163707</v>
      </c>
      <c r="J60" s="25">
        <f>SUM(J61:J62)</f>
        <v>108216274.55000001</v>
      </c>
      <c r="K60" s="33">
        <f t="shared" si="8"/>
        <v>0.50626072597163707</v>
      </c>
      <c r="L60" s="25">
        <f>SUM(L61:L62)</f>
        <v>108216274.55000001</v>
      </c>
      <c r="M60" s="33">
        <f t="shared" si="9"/>
        <v>0.50626072597163707</v>
      </c>
    </row>
    <row r="61" spans="1:13" ht="15" customHeight="1" x14ac:dyDescent="0.25">
      <c r="A61" s="13" t="s">
        <v>17</v>
      </c>
      <c r="B61" s="13" t="s">
        <v>147</v>
      </c>
      <c r="C61" s="14" t="s">
        <v>148</v>
      </c>
      <c r="D61" s="16">
        <v>1113010</v>
      </c>
      <c r="E61" s="2">
        <v>71673406.439999998</v>
      </c>
      <c r="F61" s="2">
        <v>71673406.439999998</v>
      </c>
      <c r="G61" s="34">
        <f t="shared" si="6"/>
        <v>1</v>
      </c>
      <c r="H61" s="2">
        <v>45037594.920000002</v>
      </c>
      <c r="I61" s="34">
        <f>+H61/E61</f>
        <v>0.62837246277253966</v>
      </c>
      <c r="J61" s="2">
        <v>45037594.920000002</v>
      </c>
      <c r="K61" s="34">
        <f t="shared" si="8"/>
        <v>0.62837246277253966</v>
      </c>
      <c r="L61" s="2">
        <v>45037594.920000002</v>
      </c>
      <c r="M61" s="34">
        <f t="shared" si="9"/>
        <v>0.62837246277253966</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20497548486.940002</v>
      </c>
      <c r="G65" s="30">
        <f t="shared" si="6"/>
        <v>0.72074871100766447</v>
      </c>
      <c r="H65" s="15">
        <f>+H8+H37+H57</f>
        <v>11730975094.019997</v>
      </c>
      <c r="I65" s="30">
        <f t="shared" si="7"/>
        <v>0.41249250773891716</v>
      </c>
      <c r="J65" s="15">
        <f>+J8+J37+J57</f>
        <v>10772486195.739998</v>
      </c>
      <c r="K65" s="30">
        <f t="shared" si="8"/>
        <v>0.37878947059812801</v>
      </c>
      <c r="L65" s="15">
        <f>+L8+L37+L57</f>
        <v>10754392684.209999</v>
      </c>
      <c r="M65" s="30">
        <f t="shared" si="9"/>
        <v>0.37815325426615259</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2024-06-21T23:30:08Z</dcterms:modified>
</cp:coreProperties>
</file>