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SERGIO RODRIGUEZ\Trabajo en Casa SRS\Informes Ejecucion Presupuestal\SGR\2025\4 Abril\"/>
    </mc:Choice>
  </mc:AlternateContent>
  <xr:revisionPtr revIDLastSave="0" documentId="13_ncr:1_{8E27F3FC-5B60-46F3-915F-ACF1EBE8611B}"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2" l="1"/>
  <c r="K54" i="2"/>
  <c r="I54" i="2"/>
  <c r="G54" i="2"/>
  <c r="G12" i="13"/>
  <c r="L32" i="2" l="1"/>
  <c r="J32" i="2"/>
  <c r="H32" i="2"/>
  <c r="M42" i="2" l="1"/>
  <c r="K42" i="2"/>
  <c r="I42" i="2"/>
  <c r="G42" i="2"/>
  <c r="G10" i="13" l="1"/>
  <c r="A4" i="13"/>
  <c r="K18" i="2" l="1"/>
  <c r="K46" i="2"/>
  <c r="M46" i="2"/>
  <c r="I27" i="2"/>
  <c r="M20" i="2"/>
  <c r="I23" i="2"/>
  <c r="K23" i="2"/>
  <c r="M43" i="2"/>
  <c r="K43" i="2"/>
  <c r="I24" i="2"/>
  <c r="K44" i="2"/>
  <c r="M44" i="2"/>
  <c r="I44" i="2"/>
  <c r="K25" i="2"/>
  <c r="K45" i="2"/>
  <c r="M45" i="2"/>
  <c r="I45" i="2"/>
  <c r="I43" i="2"/>
  <c r="G43" i="2"/>
  <c r="G44" i="2"/>
  <c r="G45" i="2"/>
  <c r="I46" i="2"/>
  <c r="G46" i="2"/>
  <c r="G18" i="2"/>
  <c r="K13" i="2"/>
  <c r="F38" i="2"/>
  <c r="F62" i="2"/>
  <c r="F61" i="2" s="1"/>
  <c r="K19" i="2"/>
  <c r="G33" i="2"/>
  <c r="I20" i="2"/>
  <c r="K20" i="2"/>
  <c r="M13" i="2"/>
  <c r="I18" i="2"/>
  <c r="M23" i="2"/>
  <c r="G20" i="2"/>
  <c r="G12" i="2" l="1"/>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2" i="2"/>
  <c r="J61" i="2" s="1"/>
  <c r="J60" i="2" s="1"/>
  <c r="G14" i="2"/>
  <c r="I17" i="2"/>
  <c r="G16" i="2"/>
  <c r="H62" i="2"/>
  <c r="H61" i="2" s="1"/>
  <c r="G29" i="2"/>
  <c r="M27" i="2"/>
  <c r="G27" i="2"/>
  <c r="J38" i="2"/>
  <c r="I14" i="2"/>
  <c r="G22" i="2"/>
  <c r="M22" i="2"/>
  <c r="K35" i="2"/>
  <c r="G19" i="2"/>
  <c r="M33" i="2"/>
  <c r="G35" i="2"/>
  <c r="M29" i="2"/>
  <c r="M14" i="2"/>
  <c r="E32" i="2"/>
  <c r="E31" i="2" s="1"/>
  <c r="E11" i="2"/>
  <c r="E10" i="2" s="1"/>
  <c r="G13" i="2"/>
  <c r="M24" i="2"/>
  <c r="M36" i="2"/>
  <c r="H40" i="2"/>
  <c r="L62" i="2"/>
  <c r="L61" i="2" s="1"/>
  <c r="L60" i="2" s="1"/>
  <c r="G24" i="2"/>
  <c r="I13" i="2"/>
  <c r="H21" i="2"/>
  <c r="M15" i="2"/>
  <c r="K24" i="2"/>
  <c r="F11" i="2"/>
  <c r="F10" i="2" s="1"/>
  <c r="F21" i="2"/>
  <c r="I15" i="2"/>
  <c r="H38" i="2"/>
  <c r="L40" i="2"/>
  <c r="G36" i="2"/>
  <c r="I30" i="2"/>
  <c r="K30" i="2"/>
  <c r="I22" i="2"/>
  <c r="L21" i="2"/>
  <c r="J31" i="2"/>
  <c r="M18" i="2"/>
  <c r="F32" i="2"/>
  <c r="F40" i="2"/>
  <c r="G26" i="2"/>
  <c r="J21" i="2"/>
  <c r="K27" i="2" s="1"/>
  <c r="J40" i="2"/>
  <c r="I26" i="2"/>
  <c r="M26" i="2"/>
  <c r="E21" i="2"/>
  <c r="L38" i="2"/>
  <c r="G30" i="2"/>
  <c r="K26" i="2"/>
  <c r="I29" i="2"/>
  <c r="G23" i="2"/>
  <c r="I16" i="2"/>
  <c r="F60" i="2"/>
  <c r="I12" i="2" l="1"/>
  <c r="H31" i="2"/>
  <c r="I35" i="2" s="1"/>
  <c r="I36" i="2"/>
  <c r="M32" i="2"/>
  <c r="G32" i="2"/>
  <c r="K31" i="2"/>
  <c r="I32" i="2"/>
  <c r="J37" i="2"/>
  <c r="G10" i="2"/>
  <c r="E9" i="2"/>
  <c r="E8" i="2" s="1"/>
  <c r="G21" i="2"/>
  <c r="L31" i="2"/>
  <c r="M31" i="2" s="1"/>
  <c r="I21" i="2"/>
  <c r="G11" i="2"/>
  <c r="F37" i="2"/>
  <c r="H37" i="2"/>
  <c r="F31" i="2"/>
  <c r="F9" i="2" s="1"/>
  <c r="K32" i="2"/>
  <c r="L37" i="2"/>
  <c r="M21" i="2"/>
  <c r="K21" i="2"/>
  <c r="J59" i="2"/>
  <c r="F59" i="2"/>
  <c r="L59" i="2"/>
  <c r="H60" i="2"/>
  <c r="J11" i="2" l="1"/>
  <c r="J10" i="2" s="1"/>
  <c r="J9" i="2" s="1"/>
  <c r="J8" i="2" s="1"/>
  <c r="K8" i="2" s="1"/>
  <c r="K12" i="2"/>
  <c r="L11" i="2" s="1"/>
  <c r="L10" i="2" s="1"/>
  <c r="H11" i="2"/>
  <c r="H10" i="2" s="1"/>
  <c r="I10" i="2" s="1"/>
  <c r="I31" i="2"/>
  <c r="G9" i="2"/>
  <c r="F8" i="2"/>
  <c r="G31" i="2"/>
  <c r="H59" i="2"/>
  <c r="H9" i="2" l="1"/>
  <c r="H8" i="2" s="1"/>
  <c r="I8" i="2" s="1"/>
  <c r="I11" i="2"/>
  <c r="K11" i="2"/>
  <c r="K10" i="2"/>
  <c r="J65" i="2"/>
  <c r="K9" i="2"/>
  <c r="G8" i="2"/>
  <c r="F65" i="2"/>
  <c r="M12" i="2"/>
  <c r="M11" i="2"/>
  <c r="M10" i="2"/>
  <c r="L9" i="2"/>
  <c r="I9" i="2" l="1"/>
  <c r="H65" i="2"/>
  <c r="M9" i="2"/>
  <c r="L8" i="2"/>
  <c r="L65" i="2" s="1"/>
  <c r="M8" i="2" l="1"/>
  <c r="E38" i="2" l="1"/>
  <c r="M38" i="2" l="1"/>
  <c r="I38" i="2"/>
  <c r="G38" i="2"/>
  <c r="K38" i="2"/>
  <c r="I39" i="2"/>
  <c r="K39" i="2"/>
  <c r="G39" i="2"/>
  <c r="M39" i="2"/>
  <c r="K41" i="2"/>
  <c r="M41" i="2"/>
  <c r="G41" i="2"/>
  <c r="I41" i="2"/>
  <c r="M63" i="2" l="1"/>
  <c r="I63" i="2"/>
  <c r="K63" i="2"/>
  <c r="G63" i="2"/>
  <c r="E62" i="2"/>
  <c r="M50" i="2"/>
  <c r="I50" i="2"/>
  <c r="K50" i="2"/>
  <c r="G50" i="2"/>
  <c r="I48" i="2"/>
  <c r="G48" i="2"/>
  <c r="K48" i="2"/>
  <c r="M48" i="2"/>
  <c r="G51" i="2"/>
  <c r="I51" i="2"/>
  <c r="M51" i="2"/>
  <c r="K51" i="2"/>
  <c r="K52" i="2"/>
  <c r="G52" i="2"/>
  <c r="M52" i="2"/>
  <c r="I52" i="2"/>
  <c r="I55" i="2"/>
  <c r="G55" i="2"/>
  <c r="M55" i="2"/>
  <c r="K55" i="2"/>
  <c r="M57" i="2"/>
  <c r="I57" i="2"/>
  <c r="K57" i="2"/>
  <c r="G57" i="2"/>
  <c r="I58" i="2"/>
  <c r="K58" i="2"/>
  <c r="M58" i="2"/>
  <c r="G58" i="2"/>
  <c r="I53" i="2"/>
  <c r="K53" i="2"/>
  <c r="G53" i="2"/>
  <c r="M53" i="2"/>
  <c r="I49" i="2"/>
  <c r="M49" i="2"/>
  <c r="K49" i="2"/>
  <c r="G49" i="2"/>
  <c r="K47" i="2"/>
  <c r="M47" i="2"/>
  <c r="G47" i="2"/>
  <c r="I47" i="2"/>
  <c r="E40" i="2"/>
  <c r="K56" i="2"/>
  <c r="I56" i="2"/>
  <c r="G56" i="2"/>
  <c r="M56" i="2"/>
  <c r="M64" i="2"/>
  <c r="I64" i="2"/>
  <c r="G64" i="2"/>
  <c r="K64" i="2"/>
  <c r="E37" i="2" l="1"/>
  <c r="I40" i="2"/>
  <c r="G40" i="2"/>
  <c r="K40" i="2"/>
  <c r="M40" i="2"/>
  <c r="E61" i="2"/>
  <c r="M62" i="2"/>
  <c r="G62" i="2"/>
  <c r="I62" i="2"/>
  <c r="K62" i="2"/>
  <c r="E60" i="2" l="1"/>
  <c r="M61" i="2"/>
  <c r="K61" i="2"/>
  <c r="I61" i="2"/>
  <c r="G61" i="2"/>
  <c r="I37" i="2"/>
  <c r="K37" i="2"/>
  <c r="M37" i="2"/>
  <c r="G37" i="2"/>
  <c r="E59" i="2" l="1"/>
  <c r="E65" i="2" s="1"/>
  <c r="G60" i="2"/>
  <c r="M60" i="2"/>
  <c r="I60" i="2"/>
  <c r="K60" i="2"/>
  <c r="K59" i="2" l="1"/>
  <c r="M59" i="2"/>
  <c r="G59" i="2"/>
  <c r="I59" i="2"/>
  <c r="K65" i="2" l="1"/>
  <c r="G65" i="2"/>
  <c r="M65" i="2"/>
  <c r="I65" i="2"/>
</calcChain>
</file>

<file path=xl/sharedStrings.xml><?xml version="1.0" encoding="utf-8"?>
<sst xmlns="http://schemas.openxmlformats.org/spreadsheetml/2006/main" count="244" uniqueCount="180">
  <si>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</si>
  <si>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</si>
  <si>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</si>
  <si>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</si>
  <si>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</si>
  <si>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</si>
  <si>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</si>
  <si>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</si>
  <si>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</si>
  <si>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</si>
  <si>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</si>
  <si>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</si>
  <si>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</si>
  <si>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</si>
  <si>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</si>
  <si>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</si>
  <si>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</si>
  <si>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</si>
  <si>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</si>
  <si>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</si>
  <si>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</si>
  <si>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</si>
  <si>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</si>
  <si>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</si>
  <si>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</si>
  <si>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</si>
  <si>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</si>
  <si>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</si>
  <si>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</si>
  <si>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</si>
  <si>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</si>
  <si>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</si>
  <si>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</si>
  <si>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</si>
  <si>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</si>
  <si>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</si>
  <si>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</si>
  <si>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</si>
  <si>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</si>
  <si>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</si>
  <si>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</si>
  <si>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</si>
  <si>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</si>
  <si>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</si>
  <si>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</si>
  <si>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</si>
  <si>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</si>
  <si>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</si>
  <si>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</si>
  <si>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</si>
  <si>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</si>
  <si>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</si>
  <si>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</si>
  <si>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</si>
  <si>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</si>
  <si>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</si>
  <si>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</si>
  <si>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</si>
  <si>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</si>
  <si>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</si>
  <si>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</si>
  <si>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</si>
  <si>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</si>
  <si>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</si>
  <si>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</si>
  <si>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</si>
  <si>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</si>
  <si>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</si>
  <si>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</si>
  <si>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</si>
  <si>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</si>
  <si>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</si>
  <si>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</si>
  <si>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</si>
  <si>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</si>
  <si>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</si>
  <si>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</si>
  <si>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</si>
  <si>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</si>
  <si>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</si>
  <si>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</si>
  <si>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</si>
  <si>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</si>
  <si>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</si>
  <si>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</si>
  <si>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</si>
  <si>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</si>
  <si>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</si>
  <si>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</si>
  <si>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</si>
  <si>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</si>
  <si>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</si>
  <si>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</si>
  <si>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</si>
  <si>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</si>
  <si>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</si>
  <si>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</si>
  <si>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</si>
  <si>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</si>
  <si>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</si>
  <si>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</si>
  <si>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</si>
  <si>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</si>
  <si>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</si>
  <si>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</si>
  <si>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</si>
  <si>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</si>
  <si>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</si>
  <si>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</si>
  <si>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</si>
  <si>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</si>
  <si>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</si>
  <si>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</si>
  <si>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</si>
  <si>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</si>
  <si>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</si>
  <si>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</si>
  <si>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</si>
  <si>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</si>
  <si>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</si>
  <si>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</si>
  <si>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</si>
  <si>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</si>
  <si>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</si>
  <si>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</si>
  <si>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</si>
  <si>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</si>
  <si>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</si>
  <si>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</si>
  <si>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</si>
  <si>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</si>
  <si>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</si>
  <si>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</si>
  <si>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</si>
  <si>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</si>
  <si>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</si>
  <si>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</si>
  <si>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</si>
  <si>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</si>
  <si>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</si>
  <si>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</si>
  <si>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</si>
  <si>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</si>
  <si>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</si>
  <si>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</si>
  <si>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</si>
  <si>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</si>
  <si>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</si>
  <si>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</si>
  <si>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</si>
  <si>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</si>
  <si>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</si>
  <si>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</si>
  <si>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</si>
  <si>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</si>
  <si>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</si>
  <si>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</si>
  <si>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</si>
  <si>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</si>
  <si>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</si>
  <si>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</si>
  <si>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</si>
  <si>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</si>
  <si>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</si>
  <si>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</si>
  <si>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</si>
  <si>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</si>
  <si>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</si>
  <si>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</si>
  <si>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</si>
  <si>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</si>
  <si>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</si>
  <si>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</si>
  <si>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</si>
  <si>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</si>
  <si>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</si>
  <si>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</si>
  <si>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</si>
  <si>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</si>
  <si>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PERÍODO: A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</si>
</sst>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87">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6" t="s">
        <v>5</v>
      </c>
      <c r="B1" s="56"/>
      <c r="C1" s="56"/>
      <c r="D1" s="56"/>
      <c r="E1" s="56"/>
      <c r="F1" s="56"/>
      <c r="G1" s="56"/>
      <c r="H1" s="48"/>
      <c r="I1" s="48"/>
      <c r="J1" s="48"/>
      <c r="K1" s="48"/>
      <c r="L1" s="48"/>
      <c r="M1" s="48"/>
      <c r="N1" s="48"/>
      <c r="O1" s="48"/>
    </row>
    <row r="2" spans="1:15" ht="15.75" x14ac:dyDescent="0.25">
      <c r="A2" s="56" t="s">
        <v>58</v>
      </c>
      <c r="B2" s="56"/>
      <c r="C2" s="56"/>
      <c r="D2" s="56"/>
      <c r="E2" s="56"/>
      <c r="F2" s="56"/>
      <c r="G2" s="56"/>
      <c r="H2" s="48"/>
      <c r="I2" s="48"/>
      <c r="J2" s="48"/>
      <c r="K2" s="48"/>
      <c r="L2" s="48"/>
      <c r="M2" s="48"/>
      <c r="N2" s="48"/>
      <c r="O2" s="48"/>
    </row>
    <row r="3" spans="1:15" ht="15.75" x14ac:dyDescent="0.25">
      <c r="A3" s="56" t="s">
        <v>171</v>
      </c>
      <c r="B3" s="56"/>
      <c r="C3" s="56"/>
      <c r="D3" s="56"/>
      <c r="E3" s="56"/>
      <c r="F3" s="56"/>
      <c r="G3" s="56"/>
      <c r="H3" s="48"/>
      <c r="I3" s="48"/>
      <c r="J3" s="48"/>
      <c r="K3" s="48"/>
      <c r="L3" s="48"/>
      <c r="M3" s="48"/>
      <c r="N3" s="48"/>
      <c r="O3" s="48"/>
    </row>
    <row r="4" spans="1:15" ht="15.75" x14ac:dyDescent="0.25">
      <c r="A4" s="56" t="str">
        <f>+'Informe de Ejecución'!A4:L4</f>
        <v>PERÍODO: A ABRIL DE 2025</v>
      </c>
      <c r="B4" s="56"/>
      <c r="C4" s="56"/>
      <c r="D4" s="56"/>
      <c r="E4" s="56"/>
      <c r="F4" s="56"/>
      <c r="G4" s="56"/>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57" t="s">
        <v>177</v>
      </c>
      <c r="C8" s="58"/>
      <c r="D8" s="58"/>
      <c r="E8" s="58"/>
      <c r="F8" s="58"/>
      <c r="G8" s="58"/>
    </row>
    <row r="9" spans="1:15" ht="45" x14ac:dyDescent="0.25">
      <c r="B9" s="53" t="s">
        <v>29</v>
      </c>
      <c r="C9" s="59" t="s">
        <v>28</v>
      </c>
      <c r="D9" s="60"/>
      <c r="E9" s="53" t="s">
        <v>15</v>
      </c>
      <c r="F9" s="53" t="s">
        <v>16</v>
      </c>
      <c r="G9" s="53" t="s">
        <v>30</v>
      </c>
    </row>
    <row r="10" spans="1:15" ht="21" customHeight="1" x14ac:dyDescent="0.25">
      <c r="B10" s="55" t="s">
        <v>178</v>
      </c>
      <c r="C10" s="55"/>
      <c r="D10" s="55"/>
      <c r="E10" s="55"/>
      <c r="F10" s="55"/>
      <c r="G10" s="47">
        <f>G11</f>
        <v>12648932088.389999</v>
      </c>
    </row>
    <row r="11" spans="1:15" ht="45" x14ac:dyDescent="0.25">
      <c r="B11" s="42">
        <v>1.1000000000000001</v>
      </c>
      <c r="C11" s="42" t="s">
        <v>174</v>
      </c>
      <c r="D11" s="43" t="s">
        <v>175</v>
      </c>
      <c r="E11" s="42">
        <v>1113010</v>
      </c>
      <c r="F11" s="44" t="s">
        <v>151</v>
      </c>
      <c r="G11" s="46">
        <v>12648932088.389999</v>
      </c>
    </row>
    <row r="12" spans="1:15" ht="21" customHeight="1" x14ac:dyDescent="0.25">
      <c r="B12" s="55" t="s">
        <v>176</v>
      </c>
      <c r="C12" s="55"/>
      <c r="D12" s="55"/>
      <c r="E12" s="55"/>
      <c r="F12" s="55"/>
      <c r="G12" s="47">
        <f>+G10</f>
        <v>12648932088.389999</v>
      </c>
    </row>
    <row r="16" spans="1:15" x14ac:dyDescent="0.25">
      <c r="G16" s="19"/>
    </row>
  </sheetData>
  <mergeCells count="8">
    <mergeCell ref="B10:F10"/>
    <mergeCell ref="B12:F12"/>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6" t="s">
        <v>5</v>
      </c>
      <c r="B1" s="56"/>
      <c r="C1" s="56"/>
      <c r="D1" s="56"/>
      <c r="E1" s="56"/>
      <c r="F1" s="56"/>
      <c r="G1" s="56"/>
      <c r="H1" s="56"/>
      <c r="I1" s="56"/>
      <c r="J1" s="56"/>
      <c r="K1" s="56"/>
      <c r="L1" s="56"/>
      <c r="M1" s="21"/>
    </row>
    <row r="2" spans="1:14" ht="15.75" x14ac:dyDescent="0.25">
      <c r="A2" s="56" t="s">
        <v>6</v>
      </c>
      <c r="B2" s="56"/>
      <c r="C2" s="56"/>
      <c r="D2" s="56"/>
      <c r="E2" s="56"/>
      <c r="F2" s="56"/>
      <c r="G2" s="56"/>
      <c r="H2" s="56"/>
      <c r="I2" s="56"/>
      <c r="J2" s="56"/>
      <c r="K2" s="56"/>
      <c r="L2" s="56"/>
      <c r="M2" s="21"/>
    </row>
    <row r="3" spans="1:14" ht="15.75" x14ac:dyDescent="0.25">
      <c r="A3" s="56" t="s">
        <v>171</v>
      </c>
      <c r="B3" s="56"/>
      <c r="C3" s="56"/>
      <c r="D3" s="56"/>
      <c r="E3" s="56"/>
      <c r="F3" s="56"/>
      <c r="G3" s="56"/>
      <c r="H3" s="56"/>
      <c r="I3" s="56"/>
      <c r="J3" s="56"/>
      <c r="K3" s="56"/>
      <c r="L3" s="56"/>
      <c r="M3" s="21"/>
    </row>
    <row r="4" spans="1:14" ht="15.75" x14ac:dyDescent="0.25">
      <c r="A4" s="56" t="s">
        <v>179</v>
      </c>
      <c r="B4" s="56"/>
      <c r="C4" s="56"/>
      <c r="D4" s="56"/>
      <c r="E4" s="56"/>
      <c r="F4" s="56"/>
      <c r="G4" s="56"/>
      <c r="H4" s="56"/>
      <c r="I4" s="56"/>
      <c r="J4" s="56"/>
      <c r="K4" s="56"/>
      <c r="L4" s="56"/>
      <c r="M4" s="21"/>
    </row>
    <row r="5" spans="1:14" ht="30" customHeight="1" x14ac:dyDescent="0.25">
      <c r="A5" s="7" t="s">
        <v>7</v>
      </c>
      <c r="B5" s="7" t="s">
        <v>8</v>
      </c>
      <c r="C5" s="7" t="s">
        <v>9</v>
      </c>
      <c r="D5" s="7" t="s">
        <v>3</v>
      </c>
      <c r="E5" s="7" t="s">
        <v>10</v>
      </c>
      <c r="F5" s="64" t="s">
        <v>11</v>
      </c>
      <c r="G5" s="65"/>
      <c r="H5" s="64" t="s">
        <v>12</v>
      </c>
      <c r="I5" s="65"/>
      <c r="J5" s="64" t="s">
        <v>13</v>
      </c>
      <c r="K5" s="65"/>
      <c r="L5" s="66" t="s">
        <v>14</v>
      </c>
      <c r="M5" s="67"/>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7128967859.5100002</v>
      </c>
      <c r="F8" s="3">
        <f t="shared" ref="F8:L8" si="0">+F9</f>
        <v>7128967859.5100002</v>
      </c>
      <c r="G8" s="31">
        <f t="shared" ref="G8:G36" si="1">+F8/E8</f>
        <v>1</v>
      </c>
      <c r="H8" s="3">
        <f t="shared" si="0"/>
        <v>1813207718.28</v>
      </c>
      <c r="I8" s="31">
        <f t="shared" ref="I8:I36" si="2">+H8/E8</f>
        <v>0.25434365170565215</v>
      </c>
      <c r="J8" s="3">
        <f t="shared" si="0"/>
        <v>1802537913.1999998</v>
      </c>
      <c r="K8" s="31">
        <f t="shared" ref="K8:K36" si="3">+J8/E8</f>
        <v>0.25284696869483358</v>
      </c>
      <c r="L8" s="3">
        <f t="shared" si="0"/>
        <v>1802537913.1999998</v>
      </c>
      <c r="M8" s="31">
        <f t="shared" ref="M8:M36" si="4">+L8/E8</f>
        <v>0.25284696869483358</v>
      </c>
      <c r="N8" s="29"/>
    </row>
    <row r="9" spans="1:14" ht="21" customHeight="1" x14ac:dyDescent="0.25">
      <c r="A9" s="11" t="s">
        <v>2</v>
      </c>
      <c r="B9" s="11" t="s">
        <v>69</v>
      </c>
      <c r="C9" s="11" t="s">
        <v>70</v>
      </c>
      <c r="D9" s="12"/>
      <c r="E9" s="12">
        <f>+E10+E21+E31</f>
        <v>7128967859.5100002</v>
      </c>
      <c r="F9" s="12">
        <f>+F10+F21+F31</f>
        <v>7128967859.5100002</v>
      </c>
      <c r="G9" s="32">
        <f t="shared" si="1"/>
        <v>1</v>
      </c>
      <c r="H9" s="12">
        <f>+H10+H21+H31</f>
        <v>1813207718.28</v>
      </c>
      <c r="I9" s="32">
        <f t="shared" si="2"/>
        <v>0.25434365170565215</v>
      </c>
      <c r="J9" s="12">
        <f>+J10+J21+J31</f>
        <v>1802537913.1999998</v>
      </c>
      <c r="K9" s="32">
        <f t="shared" si="3"/>
        <v>0.25284696869483358</v>
      </c>
      <c r="L9" s="12">
        <f>+L10+L21+L31</f>
        <v>1802537913.1999998</v>
      </c>
      <c r="M9" s="32">
        <f t="shared" si="4"/>
        <v>0.25284696869483358</v>
      </c>
    </row>
    <row r="10" spans="1:14" ht="21" customHeight="1" x14ac:dyDescent="0.25">
      <c r="A10" s="11" t="s">
        <v>2</v>
      </c>
      <c r="B10" s="11" t="s">
        <v>72</v>
      </c>
      <c r="C10" s="11" t="s">
        <v>73</v>
      </c>
      <c r="D10" s="12"/>
      <c r="E10" s="12">
        <f>+E11</f>
        <v>3591201061.4400001</v>
      </c>
      <c r="F10" s="12">
        <f>+F11</f>
        <v>3591201061.4400001</v>
      </c>
      <c r="G10" s="32">
        <f t="shared" si="1"/>
        <v>1</v>
      </c>
      <c r="H10" s="12">
        <f>+H11</f>
        <v>1369225915.7</v>
      </c>
      <c r="I10" s="32">
        <f t="shared" si="2"/>
        <v>0.3812724189692035</v>
      </c>
      <c r="J10" s="12">
        <f>+J11</f>
        <v>1358556110.6199999</v>
      </c>
      <c r="K10" s="32">
        <f t="shared" si="3"/>
        <v>0.3783013224203175</v>
      </c>
      <c r="L10" s="12">
        <f>+L11</f>
        <v>1358556110.6199999</v>
      </c>
      <c r="M10" s="32">
        <f t="shared" si="4"/>
        <v>0.3783013224203175</v>
      </c>
    </row>
    <row r="11" spans="1:14" x14ac:dyDescent="0.25">
      <c r="A11" s="22" t="s">
        <v>2</v>
      </c>
      <c r="B11" s="22" t="s">
        <v>71</v>
      </c>
      <c r="C11" s="23" t="s">
        <v>74</v>
      </c>
      <c r="D11" s="24"/>
      <c r="E11" s="25">
        <f>SUM(E12:E20)</f>
        <v>3591201061.4400001</v>
      </c>
      <c r="F11" s="25">
        <f>SUM(F12:F20)</f>
        <v>3591201061.4400001</v>
      </c>
      <c r="G11" s="33">
        <f>+F11/E11</f>
        <v>1</v>
      </c>
      <c r="H11" s="25">
        <f>SUM(H12:H20)</f>
        <v>1369225915.7</v>
      </c>
      <c r="I11" s="33">
        <f t="shared" si="2"/>
        <v>0.3812724189692035</v>
      </c>
      <c r="J11" s="25">
        <f>SUM(J12:J20)</f>
        <v>1358556110.6199999</v>
      </c>
      <c r="K11" s="33">
        <f>+J11/E11</f>
        <v>0.3783013224203175</v>
      </c>
      <c r="L11" s="25">
        <f>SUM(L12:L20)</f>
        <v>1358556110.6199999</v>
      </c>
      <c r="M11" s="33">
        <f t="shared" si="4"/>
        <v>0.3783013224203175</v>
      </c>
    </row>
    <row r="12" spans="1:14" x14ac:dyDescent="0.25">
      <c r="A12" s="13" t="s">
        <v>17</v>
      </c>
      <c r="B12" s="13" t="s">
        <v>75</v>
      </c>
      <c r="C12" s="14" t="s">
        <v>76</v>
      </c>
      <c r="D12" s="16">
        <v>1113010</v>
      </c>
      <c r="E12" s="2">
        <v>1818878718.8599999</v>
      </c>
      <c r="F12" s="2">
        <v>1818878718.8599999</v>
      </c>
      <c r="G12" s="34">
        <f>+F12/E12</f>
        <v>1</v>
      </c>
      <c r="H12" s="2">
        <v>961749116.60000002</v>
      </c>
      <c r="I12" s="34">
        <f t="shared" si="2"/>
        <v>0.52875934312035144</v>
      </c>
      <c r="J12" s="2">
        <v>955008893.13</v>
      </c>
      <c r="K12" s="34">
        <f>+J12/E12</f>
        <v>0.52505364059048487</v>
      </c>
      <c r="L12" s="2">
        <v>955008893.13</v>
      </c>
      <c r="M12" s="34">
        <f>+L12/E12</f>
        <v>0.52505364059048487</v>
      </c>
    </row>
    <row r="13" spans="1:14" x14ac:dyDescent="0.25">
      <c r="A13" s="13" t="s">
        <v>17</v>
      </c>
      <c r="B13" s="13" t="s">
        <v>77</v>
      </c>
      <c r="C13" s="14" t="s">
        <v>18</v>
      </c>
      <c r="D13" s="16">
        <v>1113010</v>
      </c>
      <c r="E13" s="2">
        <v>432276502.60000002</v>
      </c>
      <c r="F13" s="2">
        <v>432276502.60000002</v>
      </c>
      <c r="G13" s="34">
        <f t="shared" si="1"/>
        <v>1</v>
      </c>
      <c r="H13" s="2">
        <v>353790268.62</v>
      </c>
      <c r="I13" s="34">
        <f t="shared" si="2"/>
        <v>0.81843511384974355</v>
      </c>
      <c r="J13" s="2">
        <v>349860687.00999999</v>
      </c>
      <c r="K13" s="34">
        <f t="shared" si="3"/>
        <v>0.80934467847709468</v>
      </c>
      <c r="L13" s="2">
        <v>349860687.00999999</v>
      </c>
      <c r="M13" s="34">
        <f t="shared" si="4"/>
        <v>0.80934467847709468</v>
      </c>
    </row>
    <row r="14" spans="1:14" x14ac:dyDescent="0.25">
      <c r="A14" s="13" t="s">
        <v>17</v>
      </c>
      <c r="B14" s="13" t="s">
        <v>78</v>
      </c>
      <c r="C14" s="14" t="s">
        <v>79</v>
      </c>
      <c r="D14" s="16">
        <v>1113010</v>
      </c>
      <c r="E14" s="2">
        <v>32197550.600000001</v>
      </c>
      <c r="F14" s="2">
        <v>32197550.600000001</v>
      </c>
      <c r="G14" s="34">
        <f t="shared" si="1"/>
        <v>1</v>
      </c>
      <c r="H14" s="2">
        <v>369832</v>
      </c>
      <c r="I14" s="34">
        <f t="shared" si="2"/>
        <v>1.1486339585098749E-2</v>
      </c>
      <c r="J14" s="2">
        <v>369832</v>
      </c>
      <c r="K14" s="34">
        <f t="shared" si="3"/>
        <v>1.1486339585098749E-2</v>
      </c>
      <c r="L14" s="2">
        <v>369832</v>
      </c>
      <c r="M14" s="34">
        <f t="shared" si="4"/>
        <v>1.1486339585098749E-2</v>
      </c>
    </row>
    <row r="15" spans="1:14" x14ac:dyDescent="0.25">
      <c r="A15" s="13" t="s">
        <v>17</v>
      </c>
      <c r="B15" s="13" t="s">
        <v>80</v>
      </c>
      <c r="C15" s="14" t="s">
        <v>81</v>
      </c>
      <c r="D15" s="16">
        <v>1113010</v>
      </c>
      <c r="E15" s="2">
        <v>31606400</v>
      </c>
      <c r="F15" s="2">
        <v>31606400</v>
      </c>
      <c r="G15" s="34">
        <f t="shared" si="1"/>
        <v>1</v>
      </c>
      <c r="H15" s="2">
        <v>800000</v>
      </c>
      <c r="I15" s="34">
        <f t="shared" si="2"/>
        <v>2.5311329351017514E-2</v>
      </c>
      <c r="J15" s="2">
        <v>800000</v>
      </c>
      <c r="K15" s="34">
        <f t="shared" si="3"/>
        <v>2.5311329351017514E-2</v>
      </c>
      <c r="L15" s="2">
        <v>800000</v>
      </c>
      <c r="M15" s="34">
        <f t="shared" si="4"/>
        <v>2.5311329351017514E-2</v>
      </c>
    </row>
    <row r="16" spans="1:14" x14ac:dyDescent="0.25">
      <c r="A16" s="13" t="s">
        <v>17</v>
      </c>
      <c r="B16" s="13" t="s">
        <v>82</v>
      </c>
      <c r="C16" s="14" t="s">
        <v>22</v>
      </c>
      <c r="D16" s="16">
        <v>1113010</v>
      </c>
      <c r="E16" s="2">
        <v>224724193.66999999</v>
      </c>
      <c r="F16" s="2">
        <v>224724193.66999999</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389599476.50999999</v>
      </c>
      <c r="F17" s="2">
        <v>389599476.50999999</v>
      </c>
      <c r="G17" s="34">
        <f t="shared" si="1"/>
        <v>1</v>
      </c>
      <c r="H17" s="2">
        <v>32097704.82</v>
      </c>
      <c r="I17" s="34">
        <f t="shared" si="2"/>
        <v>8.2386416705506366E-2</v>
      </c>
      <c r="J17" s="2">
        <v>32097704.82</v>
      </c>
      <c r="K17" s="34">
        <f t="shared" si="3"/>
        <v>8.2386416705506366E-2</v>
      </c>
      <c r="L17" s="2">
        <v>32097704.82</v>
      </c>
      <c r="M17" s="34">
        <f t="shared" si="4"/>
        <v>8.2386416705506366E-2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144028832.88</v>
      </c>
      <c r="F19" s="2">
        <v>144028832.88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20418993.66</v>
      </c>
      <c r="I20" s="34">
        <f t="shared" si="2"/>
        <v>4.2120437868278224E-2</v>
      </c>
      <c r="J20" s="2">
        <v>20418993.66</v>
      </c>
      <c r="K20" s="34">
        <f t="shared" si="3"/>
        <v>4.2120437868278224E-2</v>
      </c>
      <c r="L20" s="2">
        <v>20418993.66</v>
      </c>
      <c r="M20" s="34">
        <f t="shared" si="4"/>
        <v>4.2120437868278224E-2</v>
      </c>
    </row>
    <row r="21" spans="1:13" ht="21" customHeight="1" x14ac:dyDescent="0.25">
      <c r="A21" s="11" t="s">
        <v>2</v>
      </c>
      <c r="B21" s="11" t="s">
        <v>89</v>
      </c>
      <c r="C21" s="11" t="s">
        <v>88</v>
      </c>
      <c r="D21" s="17"/>
      <c r="E21" s="12">
        <f>SUM(E22:E30)</f>
        <v>1912247539.9000001</v>
      </c>
      <c r="F21" s="12">
        <f>SUM(F22:F30)</f>
        <v>1912247539.9000001</v>
      </c>
      <c r="G21" s="32">
        <f t="shared" ref="G21:G30" si="5">+F21/E21</f>
        <v>1</v>
      </c>
      <c r="H21" s="12">
        <f>SUM(H22:H30)</f>
        <v>402031219</v>
      </c>
      <c r="I21" s="32">
        <f t="shared" si="2"/>
        <v>0.21024015490223824</v>
      </c>
      <c r="J21" s="12">
        <f>SUM(J22:J30)</f>
        <v>402031219</v>
      </c>
      <c r="K21" s="32">
        <f>+J21/E21</f>
        <v>0.21024015490223824</v>
      </c>
      <c r="L21" s="12">
        <f>SUM(L22:L30)</f>
        <v>402031219</v>
      </c>
      <c r="M21" s="32">
        <f>+L21/E21</f>
        <v>0.21024015490223824</v>
      </c>
    </row>
    <row r="22" spans="1:13" x14ac:dyDescent="0.25">
      <c r="A22" s="13" t="s">
        <v>17</v>
      </c>
      <c r="B22" s="13" t="s">
        <v>90</v>
      </c>
      <c r="C22" s="14" t="s">
        <v>91</v>
      </c>
      <c r="D22" s="16">
        <v>1113010</v>
      </c>
      <c r="E22" s="2">
        <v>293532152</v>
      </c>
      <c r="F22" s="2">
        <v>293532152</v>
      </c>
      <c r="G22" s="34">
        <f t="shared" si="5"/>
        <v>1</v>
      </c>
      <c r="H22" s="2">
        <v>124958900</v>
      </c>
      <c r="I22" s="34">
        <f t="shared" si="2"/>
        <v>0.42570770918478462</v>
      </c>
      <c r="J22" s="2">
        <v>124958900</v>
      </c>
      <c r="K22" s="34">
        <f t="shared" si="3"/>
        <v>0.42570770918478462</v>
      </c>
      <c r="L22" s="2">
        <v>124958900</v>
      </c>
      <c r="M22" s="34">
        <f t="shared" si="4"/>
        <v>0.42570770918478462</v>
      </c>
    </row>
    <row r="23" spans="1:13" x14ac:dyDescent="0.25">
      <c r="A23" s="13" t="s">
        <v>17</v>
      </c>
      <c r="B23" s="13" t="s">
        <v>92</v>
      </c>
      <c r="C23" s="14" t="s">
        <v>93</v>
      </c>
      <c r="D23" s="16">
        <v>1113010</v>
      </c>
      <c r="E23" s="2">
        <v>480916001</v>
      </c>
      <c r="F23" s="2">
        <v>480916001</v>
      </c>
      <c r="G23" s="34">
        <f t="shared" si="5"/>
        <v>1</v>
      </c>
      <c r="H23" s="2">
        <v>88671800</v>
      </c>
      <c r="I23" s="34">
        <f t="shared" si="2"/>
        <v>0.1843810557677826</v>
      </c>
      <c r="J23" s="2">
        <v>88671800</v>
      </c>
      <c r="K23" s="34">
        <f t="shared" si="3"/>
        <v>0.1843810557677826</v>
      </c>
      <c r="L23" s="2">
        <v>88671800</v>
      </c>
      <c r="M23" s="34">
        <f t="shared" si="4"/>
        <v>0.1843810557677826</v>
      </c>
    </row>
    <row r="24" spans="1:13" x14ac:dyDescent="0.25">
      <c r="A24" s="13" t="s">
        <v>17</v>
      </c>
      <c r="B24" s="13" t="s">
        <v>94</v>
      </c>
      <c r="C24" s="14" t="s">
        <v>95</v>
      </c>
      <c r="D24" s="16">
        <v>1113010</v>
      </c>
      <c r="E24" s="2">
        <v>359878446</v>
      </c>
      <c r="F24" s="2">
        <v>359878446</v>
      </c>
      <c r="G24" s="34">
        <f t="shared" si="5"/>
        <v>1</v>
      </c>
      <c r="H24" s="2">
        <v>90482219</v>
      </c>
      <c r="I24" s="34">
        <f t="shared" si="2"/>
        <v>0.2514243906677312</v>
      </c>
      <c r="J24" s="2">
        <v>90482219</v>
      </c>
      <c r="K24" s="34">
        <f t="shared" si="3"/>
        <v>0.2514243906677312</v>
      </c>
      <c r="L24" s="2">
        <v>90482219</v>
      </c>
      <c r="M24" s="34">
        <f t="shared" si="4"/>
        <v>0.2514243906677312</v>
      </c>
    </row>
    <row r="25" spans="1:13" x14ac:dyDescent="0.25">
      <c r="A25" s="13" t="s">
        <v>17</v>
      </c>
      <c r="B25" s="13" t="s">
        <v>96</v>
      </c>
      <c r="C25" s="14" t="s">
        <v>97</v>
      </c>
      <c r="D25" s="16">
        <v>1113010</v>
      </c>
      <c r="E25" s="2">
        <v>241637726</v>
      </c>
      <c r="F25" s="2">
        <v>241637726</v>
      </c>
      <c r="G25" s="34">
        <f t="shared" si="5"/>
        <v>1</v>
      </c>
      <c r="H25" s="2">
        <v>41231000</v>
      </c>
      <c r="I25" s="34">
        <f t="shared" si="2"/>
        <v>0.17063146836599513</v>
      </c>
      <c r="J25" s="2">
        <v>41231000</v>
      </c>
      <c r="K25" s="34">
        <f t="shared" si="3"/>
        <v>0.17063146836599513</v>
      </c>
      <c r="L25" s="2">
        <v>41231000</v>
      </c>
      <c r="M25" s="34">
        <f t="shared" si="4"/>
        <v>0.17063146836599513</v>
      </c>
    </row>
    <row r="26" spans="1:13" x14ac:dyDescent="0.25">
      <c r="A26" s="13" t="s">
        <v>17</v>
      </c>
      <c r="B26" s="13" t="s">
        <v>98</v>
      </c>
      <c r="C26" s="14" t="s">
        <v>99</v>
      </c>
      <c r="D26" s="16">
        <v>1113010</v>
      </c>
      <c r="E26" s="2">
        <v>103560730</v>
      </c>
      <c r="F26" s="2">
        <v>103560730</v>
      </c>
      <c r="G26" s="34">
        <f t="shared" si="5"/>
        <v>1</v>
      </c>
      <c r="H26" s="2">
        <v>5133700</v>
      </c>
      <c r="I26" s="34">
        <f t="shared" si="2"/>
        <v>4.9571879224876068E-2</v>
      </c>
      <c r="J26" s="2">
        <v>5133700</v>
      </c>
      <c r="K26" s="34">
        <f t="shared" si="3"/>
        <v>4.9571879224876068E-2</v>
      </c>
      <c r="L26" s="2">
        <v>5133700</v>
      </c>
      <c r="M26" s="34">
        <f t="shared" si="4"/>
        <v>4.9571879224876068E-2</v>
      </c>
    </row>
    <row r="27" spans="1:13" x14ac:dyDescent="0.25">
      <c r="A27" s="13" t="s">
        <v>17</v>
      </c>
      <c r="B27" s="13" t="s">
        <v>100</v>
      </c>
      <c r="C27" s="14" t="s">
        <v>101</v>
      </c>
      <c r="D27" s="16">
        <v>1113010</v>
      </c>
      <c r="E27" s="2">
        <v>130206269</v>
      </c>
      <c r="F27" s="2">
        <v>130206269</v>
      </c>
      <c r="G27" s="34">
        <f t="shared" si="5"/>
        <v>1</v>
      </c>
      <c r="H27" s="2">
        <v>30924300</v>
      </c>
      <c r="I27" s="34">
        <f t="shared" si="2"/>
        <v>0.23750238938188145</v>
      </c>
      <c r="J27" s="2">
        <v>30924300</v>
      </c>
      <c r="K27" s="34">
        <f t="shared" si="3"/>
        <v>0.23750238938188145</v>
      </c>
      <c r="L27" s="2">
        <v>30924300</v>
      </c>
      <c r="M27" s="34">
        <f t="shared" si="4"/>
        <v>0.23750238938188145</v>
      </c>
    </row>
    <row r="28" spans="1:13" x14ac:dyDescent="0.25">
      <c r="A28" s="13" t="s">
        <v>17</v>
      </c>
      <c r="B28" s="13" t="s">
        <v>102</v>
      </c>
      <c r="C28" s="14" t="s">
        <v>103</v>
      </c>
      <c r="D28" s="16">
        <v>1113010</v>
      </c>
      <c r="E28" s="2">
        <v>98129378</v>
      </c>
      <c r="F28" s="2">
        <v>98129378</v>
      </c>
      <c r="G28" s="34">
        <f t="shared" si="5"/>
        <v>1</v>
      </c>
      <c r="H28" s="2">
        <v>5158900</v>
      </c>
      <c r="I28" s="34">
        <f t="shared" si="2"/>
        <v>5.2572431468993923E-2</v>
      </c>
      <c r="J28" s="2">
        <v>5158900</v>
      </c>
      <c r="K28" s="34">
        <f t="shared" si="3"/>
        <v>5.2572431468993923E-2</v>
      </c>
      <c r="L28" s="2">
        <v>5158900</v>
      </c>
      <c r="M28" s="34">
        <f t="shared" si="4"/>
        <v>5.2572431468993923E-2</v>
      </c>
    </row>
    <row r="29" spans="1:13" x14ac:dyDescent="0.25">
      <c r="A29" s="13" t="s">
        <v>17</v>
      </c>
      <c r="B29" s="13" t="s">
        <v>104</v>
      </c>
      <c r="C29" s="14" t="s">
        <v>25</v>
      </c>
      <c r="D29" s="16">
        <v>1113010</v>
      </c>
      <c r="E29" s="2">
        <v>98129378</v>
      </c>
      <c r="F29" s="2">
        <v>98129378</v>
      </c>
      <c r="G29" s="34">
        <f t="shared" si="5"/>
        <v>1</v>
      </c>
      <c r="H29" s="2">
        <v>5158900</v>
      </c>
      <c r="I29" s="34">
        <f t="shared" si="2"/>
        <v>5.2572431468993923E-2</v>
      </c>
      <c r="J29" s="2">
        <v>5158900</v>
      </c>
      <c r="K29" s="34">
        <f t="shared" si="3"/>
        <v>5.2572431468993923E-2</v>
      </c>
      <c r="L29" s="2">
        <v>5158900</v>
      </c>
      <c r="M29" s="34">
        <f t="shared" si="4"/>
        <v>5.2572431468993923E-2</v>
      </c>
    </row>
    <row r="30" spans="1:13" x14ac:dyDescent="0.25">
      <c r="A30" s="13" t="s">
        <v>17</v>
      </c>
      <c r="B30" s="13" t="s">
        <v>105</v>
      </c>
      <c r="C30" s="14" t="s">
        <v>26</v>
      </c>
      <c r="D30" s="16">
        <v>1113010</v>
      </c>
      <c r="E30" s="2">
        <v>106257459.90000001</v>
      </c>
      <c r="F30" s="2">
        <v>106257459.90000001</v>
      </c>
      <c r="G30" s="34">
        <f t="shared" si="5"/>
        <v>1</v>
      </c>
      <c r="H30" s="2">
        <v>10311500</v>
      </c>
      <c r="I30" s="34">
        <f t="shared" si="2"/>
        <v>9.7042598323960116E-2</v>
      </c>
      <c r="J30" s="2">
        <v>10311500</v>
      </c>
      <c r="K30" s="34">
        <f t="shared" si="3"/>
        <v>9.7042598323960116E-2</v>
      </c>
      <c r="L30" s="2">
        <v>10311500</v>
      </c>
      <c r="M30" s="34">
        <f t="shared" si="4"/>
        <v>9.7042598323960116E-2</v>
      </c>
    </row>
    <row r="31" spans="1:13" ht="34.5" customHeight="1" x14ac:dyDescent="0.25">
      <c r="A31" s="12" t="s">
        <v>2</v>
      </c>
      <c r="B31" s="11" t="s">
        <v>106</v>
      </c>
      <c r="C31" s="11" t="s">
        <v>107</v>
      </c>
      <c r="D31" s="17"/>
      <c r="E31" s="12">
        <f>+E32</f>
        <v>1625519258.1700001</v>
      </c>
      <c r="F31" s="12">
        <f>+F32</f>
        <v>1625519258.1700001</v>
      </c>
      <c r="G31" s="32">
        <f>+F31/E31</f>
        <v>1</v>
      </c>
      <c r="H31" s="12">
        <f>+H32</f>
        <v>41950583.579999998</v>
      </c>
      <c r="I31" s="32">
        <f t="shared" si="2"/>
        <v>2.5807497123859189E-2</v>
      </c>
      <c r="J31" s="12">
        <f>+J32</f>
        <v>41950583.579999998</v>
      </c>
      <c r="K31" s="32">
        <f>+J31/E31</f>
        <v>2.5807497123859189E-2</v>
      </c>
      <c r="L31" s="12">
        <f>+L32</f>
        <v>41950583.579999998</v>
      </c>
      <c r="M31" s="32">
        <f>+L31/E31</f>
        <v>2.5807497123859189E-2</v>
      </c>
    </row>
    <row r="32" spans="1:13" x14ac:dyDescent="0.25">
      <c r="A32" s="22" t="s">
        <v>2</v>
      </c>
      <c r="B32" s="22" t="s">
        <v>108</v>
      </c>
      <c r="C32" s="23" t="s">
        <v>109</v>
      </c>
      <c r="D32" s="26"/>
      <c r="E32" s="25">
        <f>SUM(E33:E36)</f>
        <v>1625519258.1700001</v>
      </c>
      <c r="F32" s="25">
        <f>SUM(F33:F36)</f>
        <v>1625519258.1700001</v>
      </c>
      <c r="G32" s="33">
        <f t="shared" si="1"/>
        <v>1</v>
      </c>
      <c r="H32" s="25">
        <f>SUM(H33:H36)</f>
        <v>41950583.579999998</v>
      </c>
      <c r="I32" s="33">
        <f t="shared" si="2"/>
        <v>2.5807497123859189E-2</v>
      </c>
      <c r="J32" s="25">
        <f>SUM(J33:J36)</f>
        <v>41950583.579999998</v>
      </c>
      <c r="K32" s="33">
        <f t="shared" si="3"/>
        <v>2.5807497123859189E-2</v>
      </c>
      <c r="L32" s="25">
        <f>SUM(L33:L36)</f>
        <v>41950583.579999998</v>
      </c>
      <c r="M32" s="33">
        <f t="shared" si="4"/>
        <v>2.5807497123859189E-2</v>
      </c>
    </row>
    <row r="33" spans="1:13" x14ac:dyDescent="0.25">
      <c r="A33" s="13" t="s">
        <v>17</v>
      </c>
      <c r="B33" s="13" t="s">
        <v>110</v>
      </c>
      <c r="C33" s="14" t="s">
        <v>111</v>
      </c>
      <c r="D33" s="16">
        <v>1113010</v>
      </c>
      <c r="E33" s="2">
        <v>358541708.56999999</v>
      </c>
      <c r="F33" s="2">
        <v>358541708.56999999</v>
      </c>
      <c r="G33" s="34">
        <f t="shared" si="1"/>
        <v>1</v>
      </c>
      <c r="H33" s="2">
        <v>30005693.440000001</v>
      </c>
      <c r="I33" s="34">
        <f t="shared" si="2"/>
        <v>8.3688153212841149E-2</v>
      </c>
      <c r="J33" s="2">
        <v>30005693.440000001</v>
      </c>
      <c r="K33" s="34">
        <f t="shared" si="3"/>
        <v>8.3688153212841149E-2</v>
      </c>
      <c r="L33" s="2">
        <v>30005693.440000001</v>
      </c>
      <c r="M33" s="34">
        <f t="shared" si="4"/>
        <v>8.3688153212841149E-2</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1990952.27</v>
      </c>
      <c r="I35" s="34">
        <f t="shared" si="2"/>
        <v>9.0212160980194158E-3</v>
      </c>
      <c r="J35" s="2">
        <v>1990952.27</v>
      </c>
      <c r="K35" s="34">
        <f t="shared" si="3"/>
        <v>9.0212160980194158E-3</v>
      </c>
      <c r="L35" s="2">
        <v>1990952.27</v>
      </c>
      <c r="M35" s="34">
        <f t="shared" si="4"/>
        <v>9.0212160980194158E-3</v>
      </c>
    </row>
    <row r="36" spans="1:13" x14ac:dyDescent="0.25">
      <c r="A36" s="13" t="s">
        <v>17</v>
      </c>
      <c r="B36" s="13" t="s">
        <v>115</v>
      </c>
      <c r="C36" s="14" t="s">
        <v>19</v>
      </c>
      <c r="D36" s="16">
        <v>1113010</v>
      </c>
      <c r="E36" s="2">
        <v>675918045.63999999</v>
      </c>
      <c r="F36" s="2">
        <v>675918045.63999999</v>
      </c>
      <c r="G36" s="34">
        <f t="shared" si="1"/>
        <v>1</v>
      </c>
      <c r="H36" s="2">
        <v>9953937.8699999992</v>
      </c>
      <c r="I36" s="34">
        <f t="shared" si="2"/>
        <v>1.4726545524576149E-2</v>
      </c>
      <c r="J36" s="2">
        <v>9953937.8699999992</v>
      </c>
      <c r="K36" s="34">
        <f t="shared" si="3"/>
        <v>1.4726545524576149E-2</v>
      </c>
      <c r="L36" s="2">
        <v>9953937.8699999992</v>
      </c>
      <c r="M36" s="34">
        <f t="shared" si="4"/>
        <v>1.4726545524576149E-2</v>
      </c>
    </row>
    <row r="37" spans="1:13" ht="21" customHeight="1" x14ac:dyDescent="0.25">
      <c r="A37" s="8" t="s">
        <v>2</v>
      </c>
      <c r="B37" s="8" t="s">
        <v>116</v>
      </c>
      <c r="C37" s="9" t="s">
        <v>1</v>
      </c>
      <c r="D37" s="18"/>
      <c r="E37" s="3">
        <f>+E38+E40</f>
        <v>5392175082.8500004</v>
      </c>
      <c r="F37" s="3">
        <f>+F38+F40</f>
        <v>2646165910.52</v>
      </c>
      <c r="G37" s="31">
        <f t="shared" ref="G37:G65" si="6">+F37/E37</f>
        <v>0.49074183791550507</v>
      </c>
      <c r="H37" s="3">
        <f>+H38+H40</f>
        <v>2546532757.3199997</v>
      </c>
      <c r="I37" s="31">
        <f t="shared" ref="I37:I65" si="7">+H37/E37</f>
        <v>0.47226447921161452</v>
      </c>
      <c r="J37" s="3">
        <f>+J38+J40</f>
        <v>1239020121.6700001</v>
      </c>
      <c r="K37" s="31">
        <f t="shared" ref="K37:K65" si="8">+J37/E37</f>
        <v>0.22978113704259093</v>
      </c>
      <c r="L37" s="3">
        <f>+L38+L40</f>
        <v>1239020121.6700001</v>
      </c>
      <c r="M37" s="31">
        <f t="shared" ref="M37:M65" si="9">+L37/E37</f>
        <v>0.22978113704259093</v>
      </c>
    </row>
    <row r="38" spans="1:13" ht="21" customHeight="1" x14ac:dyDescent="0.25">
      <c r="A38" s="11" t="s">
        <v>2</v>
      </c>
      <c r="B38" s="11" t="s">
        <v>166</v>
      </c>
      <c r="C38" s="11" t="s">
        <v>167</v>
      </c>
      <c r="D38" s="17"/>
      <c r="E38" s="12">
        <f>SUM(E39:E39)</f>
        <v>347500000.67000002</v>
      </c>
      <c r="F38" s="50">
        <f>SUM(F39:F39)</f>
        <v>212214661</v>
      </c>
      <c r="G38" s="51">
        <f>+F38/E38</f>
        <v>0.61068967076500114</v>
      </c>
      <c r="H38" s="50">
        <f>SUM(H39:H39)</f>
        <v>212214661</v>
      </c>
      <c r="I38" s="51">
        <f>+H38/E38</f>
        <v>0.61068967076500114</v>
      </c>
      <c r="J38" s="50">
        <f>SUM(J39:J39)</f>
        <v>212214661</v>
      </c>
      <c r="K38" s="51">
        <f>+J38/E38</f>
        <v>0.61068967076500114</v>
      </c>
      <c r="L38" s="50">
        <f>SUM(L39:L39)</f>
        <v>212214661</v>
      </c>
      <c r="M38" s="51">
        <f>+L38/E38</f>
        <v>0.61068967076500114</v>
      </c>
    </row>
    <row r="39" spans="1:13" ht="21" customHeight="1" x14ac:dyDescent="0.25">
      <c r="A39" s="13" t="s">
        <v>17</v>
      </c>
      <c r="B39" s="13" t="s">
        <v>164</v>
      </c>
      <c r="C39" s="14" t="s">
        <v>165</v>
      </c>
      <c r="D39" s="16">
        <v>1113010</v>
      </c>
      <c r="E39" s="49">
        <v>347500000.67000002</v>
      </c>
      <c r="F39" s="49">
        <v>212214661</v>
      </c>
      <c r="G39" s="52">
        <f>+F39/E39</f>
        <v>0.61068967076500114</v>
      </c>
      <c r="H39" s="49">
        <v>212214661</v>
      </c>
      <c r="I39" s="52">
        <f>+H39/E39</f>
        <v>0.61068967076500114</v>
      </c>
      <c r="J39" s="49">
        <v>212214661</v>
      </c>
      <c r="K39" s="52">
        <f>+J39/E39</f>
        <v>0.61068967076500114</v>
      </c>
      <c r="L39" s="49">
        <v>212214661</v>
      </c>
      <c r="M39" s="52">
        <f>+L39/E39</f>
        <v>0.61068967076500114</v>
      </c>
    </row>
    <row r="40" spans="1:13" ht="21" customHeight="1" x14ac:dyDescent="0.25">
      <c r="A40" s="11" t="s">
        <v>2</v>
      </c>
      <c r="B40" s="11" t="s">
        <v>117</v>
      </c>
      <c r="C40" s="11" t="s">
        <v>118</v>
      </c>
      <c r="D40" s="17"/>
      <c r="E40" s="12">
        <f>SUM(E41:E58)</f>
        <v>5044675082.1800003</v>
      </c>
      <c r="F40" s="12">
        <f>SUM(F41:F58)</f>
        <v>2433951249.52</v>
      </c>
      <c r="G40" s="32">
        <f t="shared" si="6"/>
        <v>0.48247928952209046</v>
      </c>
      <c r="H40" s="12">
        <f>SUM(H41:H58)</f>
        <v>2334318096.3199997</v>
      </c>
      <c r="I40" s="32">
        <f t="shared" si="7"/>
        <v>0.46272912690964629</v>
      </c>
      <c r="J40" s="12">
        <f>SUM(J41:J58)</f>
        <v>1026805460.67</v>
      </c>
      <c r="K40" s="32">
        <f t="shared" si="8"/>
        <v>0.20354243711297207</v>
      </c>
      <c r="L40" s="12">
        <f>SUM(L41:L58)</f>
        <v>1026805460.67</v>
      </c>
      <c r="M40" s="32">
        <f t="shared" si="9"/>
        <v>0.20354243711297207</v>
      </c>
    </row>
    <row r="41" spans="1:13" x14ac:dyDescent="0.25">
      <c r="A41" s="13" t="s">
        <v>17</v>
      </c>
      <c r="B41" s="13" t="s">
        <v>119</v>
      </c>
      <c r="C41" s="14" t="s">
        <v>120</v>
      </c>
      <c r="D41" s="16">
        <v>1113010</v>
      </c>
      <c r="E41" s="2">
        <v>2000000</v>
      </c>
      <c r="F41" s="2">
        <v>0</v>
      </c>
      <c r="G41" s="34">
        <f t="shared" si="6"/>
        <v>0</v>
      </c>
      <c r="H41" s="2">
        <v>0</v>
      </c>
      <c r="I41" s="34">
        <f t="shared" si="7"/>
        <v>0</v>
      </c>
      <c r="J41" s="2">
        <v>0</v>
      </c>
      <c r="K41" s="34">
        <f t="shared" si="8"/>
        <v>0</v>
      </c>
      <c r="L41" s="2">
        <v>0</v>
      </c>
      <c r="M41" s="34">
        <f t="shared" si="9"/>
        <v>0</v>
      </c>
    </row>
    <row r="42" spans="1:13" x14ac:dyDescent="0.25">
      <c r="A42" s="13" t="s">
        <v>17</v>
      </c>
      <c r="B42" s="13" t="s">
        <v>168</v>
      </c>
      <c r="C42" s="14" t="s">
        <v>165</v>
      </c>
      <c r="D42" s="16">
        <v>1113010</v>
      </c>
      <c r="E42" s="2">
        <v>320000000</v>
      </c>
      <c r="F42" s="2">
        <v>318241000</v>
      </c>
      <c r="G42" s="34">
        <f t="shared" si="6"/>
        <v>0.99450312500000004</v>
      </c>
      <c r="H42" s="2">
        <v>318241000</v>
      </c>
      <c r="I42" s="34">
        <f t="shared" si="7"/>
        <v>0.99450312500000004</v>
      </c>
      <c r="J42" s="2">
        <v>318241000</v>
      </c>
      <c r="K42" s="34">
        <f t="shared" si="8"/>
        <v>0.99450312500000004</v>
      </c>
      <c r="L42" s="2">
        <v>318241000</v>
      </c>
      <c r="M42" s="34">
        <f t="shared" si="9"/>
        <v>0.99450312500000004</v>
      </c>
    </row>
    <row r="43" spans="1:13" x14ac:dyDescent="0.25">
      <c r="A43" s="13" t="s">
        <v>17</v>
      </c>
      <c r="B43" s="13" t="s">
        <v>152</v>
      </c>
      <c r="C43" s="14" t="s">
        <v>153</v>
      </c>
      <c r="D43" s="16">
        <v>1113010</v>
      </c>
      <c r="E43" s="2">
        <v>28068393.5</v>
      </c>
      <c r="F43" s="2">
        <v>2000000</v>
      </c>
      <c r="G43" s="34">
        <f t="shared" si="6"/>
        <v>7.1254523348477358E-2</v>
      </c>
      <c r="H43" s="2">
        <v>2000000</v>
      </c>
      <c r="I43" s="34">
        <f t="shared" si="7"/>
        <v>7.1254523348477358E-2</v>
      </c>
      <c r="J43" s="2">
        <v>2000000</v>
      </c>
      <c r="K43" s="34">
        <f t="shared" si="8"/>
        <v>7.1254523348477358E-2</v>
      </c>
      <c r="L43" s="2">
        <v>2000000</v>
      </c>
      <c r="M43" s="34">
        <f t="shared" si="9"/>
        <v>7.1254523348477358E-2</v>
      </c>
    </row>
    <row r="44" spans="1:13" x14ac:dyDescent="0.25">
      <c r="A44" s="13" t="s">
        <v>17</v>
      </c>
      <c r="B44" s="13" t="s">
        <v>154</v>
      </c>
      <c r="C44" s="14" t="s">
        <v>155</v>
      </c>
      <c r="D44" s="16">
        <v>1113010</v>
      </c>
      <c r="E44" s="2">
        <v>27518004.050000001</v>
      </c>
      <c r="F44" s="2">
        <v>2000000</v>
      </c>
      <c r="G44" s="34">
        <f t="shared" si="6"/>
        <v>7.267968986289905E-2</v>
      </c>
      <c r="H44" s="2">
        <v>2000000</v>
      </c>
      <c r="I44" s="34">
        <f t="shared" si="7"/>
        <v>7.267968986289905E-2</v>
      </c>
      <c r="J44" s="2">
        <v>2000000</v>
      </c>
      <c r="K44" s="34">
        <f t="shared" si="8"/>
        <v>7.267968986289905E-2</v>
      </c>
      <c r="L44" s="2">
        <v>2000000</v>
      </c>
      <c r="M44" s="34">
        <f t="shared" si="9"/>
        <v>7.267968986289905E-2</v>
      </c>
    </row>
    <row r="45" spans="1:13" x14ac:dyDescent="0.25">
      <c r="A45" s="13" t="s">
        <v>17</v>
      </c>
      <c r="B45" s="13" t="s">
        <v>121</v>
      </c>
      <c r="C45" s="14" t="s">
        <v>122</v>
      </c>
      <c r="D45" s="16">
        <v>1113010</v>
      </c>
      <c r="E45" s="2">
        <v>403889924</v>
      </c>
      <c r="F45" s="2">
        <v>384281483</v>
      </c>
      <c r="G45" s="34">
        <f t="shared" si="6"/>
        <v>0.95145102703775297</v>
      </c>
      <c r="H45" s="2">
        <v>384281483</v>
      </c>
      <c r="I45" s="34">
        <f t="shared" si="7"/>
        <v>0.95145102703775297</v>
      </c>
      <c r="J45" s="2">
        <v>3749879</v>
      </c>
      <c r="K45" s="34">
        <f t="shared" si="8"/>
        <v>9.2844083924212978E-3</v>
      </c>
      <c r="L45" s="2">
        <v>3749879</v>
      </c>
      <c r="M45" s="34">
        <f t="shared" si="9"/>
        <v>9.2844083924212978E-3</v>
      </c>
    </row>
    <row r="46" spans="1:13" x14ac:dyDescent="0.25">
      <c r="A46" s="13" t="s">
        <v>17</v>
      </c>
      <c r="B46" s="13" t="s">
        <v>156</v>
      </c>
      <c r="C46" s="14" t="s">
        <v>157</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45" x14ac:dyDescent="0.25">
      <c r="A47" s="13" t="s">
        <v>17</v>
      </c>
      <c r="B47" s="13" t="s">
        <v>123</v>
      </c>
      <c r="C47" s="14" t="s">
        <v>124</v>
      </c>
      <c r="D47" s="16">
        <v>1113010</v>
      </c>
      <c r="E47" s="2">
        <v>174362038</v>
      </c>
      <c r="F47" s="2">
        <v>166543682</v>
      </c>
      <c r="G47" s="34">
        <f t="shared" si="6"/>
        <v>0.95516021669808659</v>
      </c>
      <c r="H47" s="2">
        <v>166543682</v>
      </c>
      <c r="I47" s="34">
        <f t="shared" si="7"/>
        <v>0.95516021669808659</v>
      </c>
      <c r="J47" s="2">
        <v>11132436</v>
      </c>
      <c r="K47" s="34">
        <f t="shared" si="8"/>
        <v>6.3846672863504844E-2</v>
      </c>
      <c r="L47" s="2">
        <v>11132436</v>
      </c>
      <c r="M47" s="34">
        <f t="shared" si="9"/>
        <v>6.3846672863504844E-2</v>
      </c>
    </row>
    <row r="48" spans="1:13" x14ac:dyDescent="0.25">
      <c r="A48" s="13" t="s">
        <v>17</v>
      </c>
      <c r="B48" s="13" t="s">
        <v>125</v>
      </c>
      <c r="C48" s="14" t="s">
        <v>126</v>
      </c>
      <c r="D48" s="16">
        <v>1113010</v>
      </c>
      <c r="E48" s="2">
        <v>147684573.41999999</v>
      </c>
      <c r="F48" s="2">
        <v>80075039.150000006</v>
      </c>
      <c r="G48" s="34">
        <f t="shared" si="6"/>
        <v>0.54220313805067977</v>
      </c>
      <c r="H48" s="2">
        <v>80075039.150000006</v>
      </c>
      <c r="I48" s="34">
        <f t="shared" si="7"/>
        <v>0.54220313805067977</v>
      </c>
      <c r="J48" s="2">
        <v>10612228.810000001</v>
      </c>
      <c r="K48" s="34">
        <f t="shared" si="8"/>
        <v>7.1857395557624659E-2</v>
      </c>
      <c r="L48" s="2">
        <v>10612228.810000001</v>
      </c>
      <c r="M48" s="34">
        <f t="shared" si="9"/>
        <v>7.1857395557624659E-2</v>
      </c>
    </row>
    <row r="49" spans="1:13" ht="30" x14ac:dyDescent="0.25">
      <c r="A49" s="13" t="s">
        <v>17</v>
      </c>
      <c r="B49" s="13" t="s">
        <v>127</v>
      </c>
      <c r="C49" s="14" t="s">
        <v>128</v>
      </c>
      <c r="D49" s="16">
        <v>1113010</v>
      </c>
      <c r="E49" s="2">
        <v>353198276.67000002</v>
      </c>
      <c r="F49" s="2">
        <v>77584929</v>
      </c>
      <c r="G49" s="34">
        <f t="shared" si="6"/>
        <v>0.21966395117065959</v>
      </c>
      <c r="H49" s="2">
        <v>77584929</v>
      </c>
      <c r="I49" s="34">
        <f t="shared" si="7"/>
        <v>0.21966395117065959</v>
      </c>
      <c r="J49" s="2">
        <v>58856000</v>
      </c>
      <c r="K49" s="34">
        <f t="shared" si="8"/>
        <v>0.16663727964615835</v>
      </c>
      <c r="L49" s="2">
        <v>58856000</v>
      </c>
      <c r="M49" s="34">
        <f t="shared" si="9"/>
        <v>0.16663727964615835</v>
      </c>
    </row>
    <row r="50" spans="1:13" ht="15" customHeight="1" x14ac:dyDescent="0.25">
      <c r="A50" s="13" t="s">
        <v>17</v>
      </c>
      <c r="B50" s="13" t="s">
        <v>129</v>
      </c>
      <c r="C50" s="14" t="s">
        <v>130</v>
      </c>
      <c r="D50" s="16">
        <v>1113010</v>
      </c>
      <c r="E50" s="2">
        <v>897326183</v>
      </c>
      <c r="F50" s="2">
        <v>209683366.41999999</v>
      </c>
      <c r="G50" s="34">
        <f t="shared" si="6"/>
        <v>0.23367574733969396</v>
      </c>
      <c r="H50" s="2">
        <v>209683366.41999999</v>
      </c>
      <c r="I50" s="34">
        <f t="shared" si="7"/>
        <v>0.23367574733969396</v>
      </c>
      <c r="J50" s="2">
        <v>174536172</v>
      </c>
      <c r="K50" s="34">
        <f t="shared" si="8"/>
        <v>0.19450694218737624</v>
      </c>
      <c r="L50" s="2">
        <v>174536172</v>
      </c>
      <c r="M50" s="34">
        <f t="shared" si="9"/>
        <v>0.19450694218737624</v>
      </c>
    </row>
    <row r="51" spans="1:13" ht="15" customHeight="1" x14ac:dyDescent="0.25">
      <c r="A51" s="13" t="s">
        <v>17</v>
      </c>
      <c r="B51" s="13" t="s">
        <v>131</v>
      </c>
      <c r="C51" s="14" t="s">
        <v>132</v>
      </c>
      <c r="D51" s="16">
        <v>1113010</v>
      </c>
      <c r="E51" s="2">
        <v>1206261975.3299999</v>
      </c>
      <c r="F51" s="2">
        <v>323343718</v>
      </c>
      <c r="G51" s="34">
        <f t="shared" si="6"/>
        <v>0.26805430711810518</v>
      </c>
      <c r="H51" s="2">
        <v>323343718</v>
      </c>
      <c r="I51" s="34">
        <f t="shared" si="7"/>
        <v>0.26805430711810518</v>
      </c>
      <c r="J51" s="2">
        <v>216014686.41</v>
      </c>
      <c r="K51" s="34">
        <f t="shared" si="8"/>
        <v>0.17907775493868514</v>
      </c>
      <c r="L51" s="2">
        <v>216014686.41</v>
      </c>
      <c r="M51" s="34">
        <f t="shared" si="9"/>
        <v>0.17907775493868514</v>
      </c>
    </row>
    <row r="52" spans="1:13" ht="15" customHeight="1" x14ac:dyDescent="0.25">
      <c r="A52" s="13" t="s">
        <v>17</v>
      </c>
      <c r="B52" s="13" t="s">
        <v>133</v>
      </c>
      <c r="C52" s="14" t="s">
        <v>33</v>
      </c>
      <c r="D52" s="16">
        <v>1113010</v>
      </c>
      <c r="E52" s="2">
        <v>12821673.58</v>
      </c>
      <c r="F52" s="2">
        <v>8535178.8300000001</v>
      </c>
      <c r="G52" s="34">
        <f t="shared" si="6"/>
        <v>0.66568367824569119</v>
      </c>
      <c r="H52" s="2">
        <v>8535178.8300000001</v>
      </c>
      <c r="I52" s="34">
        <f t="shared" si="7"/>
        <v>0.66568367824569119</v>
      </c>
      <c r="J52" s="2">
        <v>0</v>
      </c>
      <c r="K52" s="34">
        <f t="shared" si="8"/>
        <v>0</v>
      </c>
      <c r="L52" s="2">
        <v>0</v>
      </c>
      <c r="M52" s="34">
        <f t="shared" si="9"/>
        <v>0</v>
      </c>
    </row>
    <row r="53" spans="1:13" ht="15" customHeight="1" x14ac:dyDescent="0.25">
      <c r="A53" s="13" t="s">
        <v>17</v>
      </c>
      <c r="B53" s="13" t="s">
        <v>169</v>
      </c>
      <c r="C53" s="14" t="s">
        <v>170</v>
      </c>
      <c r="D53" s="16">
        <v>1113010</v>
      </c>
      <c r="E53" s="2">
        <v>53137417</v>
      </c>
      <c r="F53" s="2">
        <v>50710721</v>
      </c>
      <c r="G53" s="34">
        <f t="shared" si="6"/>
        <v>0.95433169060513423</v>
      </c>
      <c r="H53" s="2">
        <v>50710721</v>
      </c>
      <c r="I53" s="34">
        <f t="shared" si="7"/>
        <v>0.95433169060513423</v>
      </c>
      <c r="J53" s="2">
        <v>7451178</v>
      </c>
      <c r="K53" s="34">
        <f t="shared" si="8"/>
        <v>0.14022469327028073</v>
      </c>
      <c r="L53" s="2">
        <v>7451178</v>
      </c>
      <c r="M53" s="34">
        <f t="shared" si="9"/>
        <v>0.14022469327028073</v>
      </c>
    </row>
    <row r="54" spans="1:13" ht="15" customHeight="1" x14ac:dyDescent="0.25">
      <c r="A54" s="13" t="s">
        <v>17</v>
      </c>
      <c r="B54" s="13" t="s">
        <v>172</v>
      </c>
      <c r="C54" s="14" t="s">
        <v>173</v>
      </c>
      <c r="D54" s="16">
        <v>1113010</v>
      </c>
      <c r="E54" s="2">
        <v>46000000</v>
      </c>
      <c r="F54" s="2">
        <v>44433333</v>
      </c>
      <c r="G54" s="34">
        <f t="shared" si="6"/>
        <v>0.96594202173913046</v>
      </c>
      <c r="H54" s="2">
        <v>44433333</v>
      </c>
      <c r="I54" s="34">
        <f t="shared" si="7"/>
        <v>0.96594202173913046</v>
      </c>
      <c r="J54" s="2">
        <v>18600000</v>
      </c>
      <c r="K54" s="34">
        <f t="shared" si="8"/>
        <v>0.40434782608695652</v>
      </c>
      <c r="L54" s="2">
        <v>18600000</v>
      </c>
      <c r="M54" s="34">
        <f t="shared" si="9"/>
        <v>0.40434782608695652</v>
      </c>
    </row>
    <row r="55" spans="1:13" ht="15" customHeight="1" x14ac:dyDescent="0.25">
      <c r="A55" s="13" t="s">
        <v>17</v>
      </c>
      <c r="B55" s="13" t="s">
        <v>158</v>
      </c>
      <c r="C55" s="14" t="s">
        <v>134</v>
      </c>
      <c r="D55" s="16">
        <v>1113010</v>
      </c>
      <c r="E55" s="2">
        <v>320349199</v>
      </c>
      <c r="F55" s="2">
        <v>281231126</v>
      </c>
      <c r="G55" s="34">
        <f t="shared" si="6"/>
        <v>0.87788927482225421</v>
      </c>
      <c r="H55" s="2">
        <v>281231126</v>
      </c>
      <c r="I55" s="34">
        <f t="shared" si="7"/>
        <v>0.87788927482225421</v>
      </c>
      <c r="J55" s="2">
        <v>49943096</v>
      </c>
      <c r="K55" s="34">
        <f t="shared" si="8"/>
        <v>0.15590204737799265</v>
      </c>
      <c r="L55" s="2">
        <v>49943096</v>
      </c>
      <c r="M55" s="34">
        <f t="shared" si="9"/>
        <v>0.15590204737799265</v>
      </c>
    </row>
    <row r="56" spans="1:13" ht="15" customHeight="1" x14ac:dyDescent="0.25">
      <c r="A56" s="13" t="s">
        <v>17</v>
      </c>
      <c r="B56" s="13" t="s">
        <v>159</v>
      </c>
      <c r="C56" s="14" t="s">
        <v>135</v>
      </c>
      <c r="D56" s="16">
        <v>1113010</v>
      </c>
      <c r="E56" s="2">
        <v>477141574.67000002</v>
      </c>
      <c r="F56" s="2">
        <v>156648787.50999999</v>
      </c>
      <c r="G56" s="34">
        <f t="shared" si="6"/>
        <v>0.3283067245153416</v>
      </c>
      <c r="H56" s="2">
        <v>58892659.509999998</v>
      </c>
      <c r="I56" s="34">
        <f t="shared" si="7"/>
        <v>0.12342806126406247</v>
      </c>
      <c r="J56" s="2">
        <v>56311179</v>
      </c>
      <c r="K56" s="34">
        <f t="shared" si="8"/>
        <v>0.11801775822814405</v>
      </c>
      <c r="L56" s="2">
        <v>56311179</v>
      </c>
      <c r="M56" s="34">
        <f t="shared" si="9"/>
        <v>0.11801775822814405</v>
      </c>
    </row>
    <row r="57" spans="1:13" ht="15" customHeight="1" x14ac:dyDescent="0.25">
      <c r="A57" s="13" t="s">
        <v>17</v>
      </c>
      <c r="B57" s="13" t="s">
        <v>136</v>
      </c>
      <c r="C57" s="14" t="s">
        <v>27</v>
      </c>
      <c r="D57" s="16">
        <v>1113010</v>
      </c>
      <c r="E57" s="2">
        <v>495922920.75999999</v>
      </c>
      <c r="F57" s="2">
        <v>318138885.61000001</v>
      </c>
      <c r="G57" s="34">
        <f t="shared" si="6"/>
        <v>0.64150873511241102</v>
      </c>
      <c r="H57" s="2">
        <v>316261860.41000003</v>
      </c>
      <c r="I57" s="34">
        <f t="shared" si="7"/>
        <v>0.6377238219304926</v>
      </c>
      <c r="J57" s="2">
        <v>86857605.450000003</v>
      </c>
      <c r="K57" s="34">
        <f t="shared" si="8"/>
        <v>0.17514335759454525</v>
      </c>
      <c r="L57" s="2">
        <v>86857605.450000003</v>
      </c>
      <c r="M57" s="34">
        <f t="shared" si="9"/>
        <v>0.17514335759454525</v>
      </c>
    </row>
    <row r="58" spans="1:13" ht="15" customHeight="1" x14ac:dyDescent="0.25">
      <c r="A58" s="13" t="s">
        <v>17</v>
      </c>
      <c r="B58" s="13" t="s">
        <v>137</v>
      </c>
      <c r="C58" s="14" t="s">
        <v>138</v>
      </c>
      <c r="D58" s="16">
        <v>1113010</v>
      </c>
      <c r="E58" s="2">
        <v>76492929.200000003</v>
      </c>
      <c r="F58" s="2">
        <v>10000000</v>
      </c>
      <c r="G58" s="34">
        <f t="shared" si="6"/>
        <v>0.13073103755582155</v>
      </c>
      <c r="H58" s="2">
        <v>10000000</v>
      </c>
      <c r="I58" s="34">
        <f t="shared" si="7"/>
        <v>0.13073103755582155</v>
      </c>
      <c r="J58" s="2">
        <v>10000000</v>
      </c>
      <c r="K58" s="34">
        <f t="shared" si="8"/>
        <v>0.13073103755582155</v>
      </c>
      <c r="L58" s="2">
        <v>10000000</v>
      </c>
      <c r="M58" s="34">
        <f t="shared" si="9"/>
        <v>0.13073103755582155</v>
      </c>
    </row>
    <row r="59" spans="1:13" ht="21" customHeight="1" x14ac:dyDescent="0.25">
      <c r="A59" s="8" t="s">
        <v>2</v>
      </c>
      <c r="B59" s="8" t="s">
        <v>139</v>
      </c>
      <c r="C59" s="9" t="s">
        <v>140</v>
      </c>
      <c r="D59" s="18"/>
      <c r="E59" s="3">
        <f>E60</f>
        <v>127789146.03</v>
      </c>
      <c r="F59" s="3">
        <f>F60</f>
        <v>127789146.03</v>
      </c>
      <c r="G59" s="31">
        <f>+F59/E59</f>
        <v>1</v>
      </c>
      <c r="H59" s="3">
        <f>H60</f>
        <v>12644708.310000001</v>
      </c>
      <c r="I59" s="31">
        <f>+H59/E59</f>
        <v>9.8949783317524534E-2</v>
      </c>
      <c r="J59" s="3">
        <f>J60</f>
        <v>12644708.310000001</v>
      </c>
      <c r="K59" s="31">
        <f>+J59/E59</f>
        <v>9.8949783317524534E-2</v>
      </c>
      <c r="L59" s="3">
        <f>L60</f>
        <v>12644708.310000001</v>
      </c>
      <c r="M59" s="31">
        <f>+L59/E59</f>
        <v>9.8949783317524534E-2</v>
      </c>
    </row>
    <row r="60" spans="1:13" ht="21" customHeight="1" x14ac:dyDescent="0.25">
      <c r="A60" s="11" t="s">
        <v>2</v>
      </c>
      <c r="B60" s="11" t="s">
        <v>141</v>
      </c>
      <c r="C60" s="11" t="s">
        <v>142</v>
      </c>
      <c r="D60" s="17"/>
      <c r="E60" s="12">
        <f>+E61</f>
        <v>127789146.03</v>
      </c>
      <c r="F60" s="12">
        <f>+F61</f>
        <v>127789146.03</v>
      </c>
      <c r="G60" s="32">
        <f>+F60/E60</f>
        <v>1</v>
      </c>
      <c r="H60" s="12">
        <f>+H61</f>
        <v>12644708.310000001</v>
      </c>
      <c r="I60" s="32">
        <f>+H60/E60</f>
        <v>9.8949783317524534E-2</v>
      </c>
      <c r="J60" s="12">
        <f>+J61</f>
        <v>12644708.310000001</v>
      </c>
      <c r="K60" s="32">
        <f>+J60/E60</f>
        <v>9.8949783317524534E-2</v>
      </c>
      <c r="L60" s="12">
        <f>+L61</f>
        <v>12644708.310000001</v>
      </c>
      <c r="M60" s="32">
        <f>+L60/E60</f>
        <v>9.8949783317524534E-2</v>
      </c>
    </row>
    <row r="61" spans="1:13" ht="21" customHeight="1" x14ac:dyDescent="0.25">
      <c r="A61" s="11" t="s">
        <v>2</v>
      </c>
      <c r="B61" s="11" t="s">
        <v>143</v>
      </c>
      <c r="C61" s="11" t="s">
        <v>144</v>
      </c>
      <c r="D61" s="12"/>
      <c r="E61" s="12">
        <f>+E62</f>
        <v>127789146.03</v>
      </c>
      <c r="F61" s="12">
        <f>+F62</f>
        <v>127789146.03</v>
      </c>
      <c r="G61" s="32">
        <f>+F61/E61</f>
        <v>1</v>
      </c>
      <c r="H61" s="12">
        <f>+H62</f>
        <v>12644708.310000001</v>
      </c>
      <c r="I61" s="32">
        <f>+H61/E61</f>
        <v>9.8949783317524534E-2</v>
      </c>
      <c r="J61" s="12">
        <f>+J62</f>
        <v>12644708.310000001</v>
      </c>
      <c r="K61" s="32">
        <f>+J61/E61</f>
        <v>9.8949783317524534E-2</v>
      </c>
      <c r="L61" s="12">
        <f>+L62</f>
        <v>12644708.310000001</v>
      </c>
      <c r="M61" s="32">
        <f>+L61/E61</f>
        <v>9.8949783317524534E-2</v>
      </c>
    </row>
    <row r="62" spans="1:13" ht="15" customHeight="1" x14ac:dyDescent="0.25">
      <c r="A62" s="22" t="s">
        <v>2</v>
      </c>
      <c r="B62" s="22" t="s">
        <v>145</v>
      </c>
      <c r="C62" s="23" t="s">
        <v>146</v>
      </c>
      <c r="D62" s="27"/>
      <c r="E62" s="25">
        <f>SUM(E63:E64)</f>
        <v>127789146.03</v>
      </c>
      <c r="F62" s="25">
        <f>SUM(F63:F64)</f>
        <v>127789146.03</v>
      </c>
      <c r="G62" s="33">
        <f>+F62/E62</f>
        <v>1</v>
      </c>
      <c r="H62" s="25">
        <f>SUM(H63:H64)</f>
        <v>12644708.310000001</v>
      </c>
      <c r="I62" s="33">
        <f t="shared" si="7"/>
        <v>9.8949783317524534E-2</v>
      </c>
      <c r="J62" s="25">
        <f>SUM(J63:J64)</f>
        <v>12644708.310000001</v>
      </c>
      <c r="K62" s="33">
        <f t="shared" si="8"/>
        <v>9.8949783317524534E-2</v>
      </c>
      <c r="L62" s="25">
        <f>SUM(L63:L64)</f>
        <v>12644708.310000001</v>
      </c>
      <c r="M62" s="33">
        <f t="shared" si="9"/>
        <v>9.8949783317524534E-2</v>
      </c>
    </row>
    <row r="63" spans="1:13" ht="15" customHeight="1" x14ac:dyDescent="0.25">
      <c r="A63" s="13" t="s">
        <v>17</v>
      </c>
      <c r="B63" s="13" t="s">
        <v>147</v>
      </c>
      <c r="C63" s="14" t="s">
        <v>148</v>
      </c>
      <c r="D63" s="16">
        <v>1113010</v>
      </c>
      <c r="E63" s="2">
        <v>38259832.299999997</v>
      </c>
      <c r="F63" s="2">
        <v>38259832.299999997</v>
      </c>
      <c r="G63" s="34">
        <f t="shared" si="6"/>
        <v>1</v>
      </c>
      <c r="H63" s="2">
        <v>12644708.310000001</v>
      </c>
      <c r="I63" s="34">
        <f>+H63/E63</f>
        <v>0.33049565431576661</v>
      </c>
      <c r="J63" s="2">
        <v>12644708.310000001</v>
      </c>
      <c r="K63" s="34">
        <f t="shared" si="8"/>
        <v>0.33049565431576661</v>
      </c>
      <c r="L63" s="2">
        <v>12644708.310000001</v>
      </c>
      <c r="M63" s="34">
        <f t="shared" si="9"/>
        <v>0.33049565431576661</v>
      </c>
    </row>
    <row r="64" spans="1:13" ht="15" customHeight="1" x14ac:dyDescent="0.25">
      <c r="A64" s="13" t="s">
        <v>17</v>
      </c>
      <c r="B64" s="13" t="s">
        <v>149</v>
      </c>
      <c r="C64" s="14" t="s">
        <v>150</v>
      </c>
      <c r="D64" s="16">
        <v>1113010</v>
      </c>
      <c r="E64" s="2">
        <v>89529313.730000004</v>
      </c>
      <c r="F64" s="2">
        <v>89529313.730000004</v>
      </c>
      <c r="G64" s="34">
        <f t="shared" si="6"/>
        <v>1</v>
      </c>
      <c r="H64" s="2">
        <v>0</v>
      </c>
      <c r="I64" s="34">
        <f t="shared" si="7"/>
        <v>0</v>
      </c>
      <c r="J64" s="2">
        <v>0</v>
      </c>
      <c r="K64" s="34">
        <f t="shared" si="8"/>
        <v>0</v>
      </c>
      <c r="L64" s="2">
        <v>0</v>
      </c>
      <c r="M64" s="34">
        <f t="shared" si="9"/>
        <v>0</v>
      </c>
    </row>
    <row r="65" spans="1:13" ht="30" customHeight="1" x14ac:dyDescent="0.25">
      <c r="A65" s="61" t="s">
        <v>4</v>
      </c>
      <c r="B65" s="62"/>
      <c r="C65" s="63"/>
      <c r="D65" s="28"/>
      <c r="E65" s="15">
        <f>+E8+E37+E59</f>
        <v>12648932088.390001</v>
      </c>
      <c r="F65" s="15">
        <f>+F8+F37+F59</f>
        <v>9902922916.0600014</v>
      </c>
      <c r="G65" s="30">
        <f t="shared" si="6"/>
        <v>0.78290584903602556</v>
      </c>
      <c r="H65" s="15">
        <f>+H8+H37+H59</f>
        <v>4372385183.9099998</v>
      </c>
      <c r="I65" s="30">
        <f t="shared" si="7"/>
        <v>0.34567227915811599</v>
      </c>
      <c r="J65" s="15">
        <f>+J8+J37+J59</f>
        <v>3054202743.1799998</v>
      </c>
      <c r="K65" s="30">
        <f t="shared" si="8"/>
        <v>0.24145933600065278</v>
      </c>
      <c r="L65" s="15">
        <f>+L8+L37+L59</f>
        <v>3054202743.1799998</v>
      </c>
      <c r="M65" s="30">
        <f t="shared" si="9"/>
        <v>0.24145933600065278</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4"/>
    </row>
    <row r="72" spans="1:13" x14ac:dyDescent="0.25">
      <c r="E72" s="4"/>
    </row>
  </sheetData>
  <autoFilter ref="A6:L64" xr:uid="{00000000-0009-0000-0000-000001000000}"/>
  <mergeCells count="9">
    <mergeCell ref="A65:C65"/>
    <mergeCell ref="A1:L1"/>
    <mergeCell ref="A2:L2"/>
    <mergeCell ref="A3:L3"/>
    <mergeCell ref="A4:L4"/>
    <mergeCell ref="F5:G5"/>
    <mergeCell ref="H5:I5"/>
    <mergeCell ref="J5:K5"/>
    <mergeCell ref="L5:M5"/>
  </mergeCells>
  <pageMargins left="0.7" right="0.7" top="0.75" bottom="0.75" header="0.3" footer="0.3"/>
  <pageSetup orientation="portrait" r:id="rId1"/>
  <ignoredErrors>
    <ignoredError sqref="H9 E9:F9 J9 L9 F40 H40 J40 L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topLeftCell="A4"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68" t="s">
        <v>35</v>
      </c>
      <c r="C1" s="68"/>
      <c r="D1" s="68"/>
      <c r="E1" s="68"/>
      <c r="F1" s="68"/>
      <c r="G1" s="68"/>
      <c r="H1" s="68"/>
      <c r="I1" s="68"/>
      <c r="J1" s="68"/>
      <c r="K1" s="68"/>
    </row>
    <row r="2" spans="1:12" ht="27" customHeight="1" x14ac:dyDescent="0.2">
      <c r="A2" s="45" t="s">
        <v>36</v>
      </c>
      <c r="B2" s="69" t="s">
        <v>37</v>
      </c>
      <c r="C2" s="69"/>
      <c r="D2" s="69"/>
      <c r="E2" s="69"/>
      <c r="F2" s="69"/>
      <c r="G2" s="69"/>
      <c r="H2" s="69"/>
      <c r="I2" s="69"/>
      <c r="J2" s="69"/>
      <c r="K2" s="69"/>
    </row>
    <row r="3" spans="1:12" ht="21.75" customHeight="1" x14ac:dyDescent="0.2">
      <c r="A3" s="45" t="s">
        <v>38</v>
      </c>
      <c r="B3" s="70" t="s">
        <v>39</v>
      </c>
      <c r="C3" s="71"/>
      <c r="D3" s="71"/>
      <c r="E3" s="71"/>
      <c r="F3" s="71"/>
      <c r="G3" s="71"/>
      <c r="H3" s="71"/>
      <c r="I3" s="71"/>
      <c r="J3" s="71"/>
      <c r="K3" s="72"/>
    </row>
    <row r="4" spans="1:12" ht="15" customHeight="1" x14ac:dyDescent="0.2">
      <c r="A4" s="73" t="s">
        <v>40</v>
      </c>
      <c r="B4" s="74" t="s">
        <v>59</v>
      </c>
      <c r="C4" s="74"/>
      <c r="D4" s="74"/>
      <c r="E4" s="74"/>
      <c r="F4" s="74"/>
      <c r="G4" s="74"/>
      <c r="H4" s="74"/>
      <c r="I4" s="74"/>
      <c r="J4" s="74"/>
      <c r="K4" s="74"/>
    </row>
    <row r="5" spans="1:12" x14ac:dyDescent="0.2">
      <c r="A5" s="73"/>
      <c r="B5" s="74"/>
      <c r="C5" s="74"/>
      <c r="D5" s="74"/>
      <c r="E5" s="74"/>
      <c r="F5" s="74"/>
      <c r="G5" s="74"/>
      <c r="H5" s="74"/>
      <c r="I5" s="74"/>
      <c r="J5" s="74"/>
      <c r="K5" s="74"/>
    </row>
    <row r="6" spans="1:12" x14ac:dyDescent="0.2">
      <c r="A6" s="73"/>
      <c r="B6" s="74"/>
      <c r="C6" s="74"/>
      <c r="D6" s="74"/>
      <c r="E6" s="74"/>
      <c r="F6" s="74"/>
      <c r="G6" s="74"/>
      <c r="H6" s="74"/>
      <c r="I6" s="74"/>
      <c r="J6" s="74"/>
      <c r="K6" s="74"/>
    </row>
    <row r="7" spans="1:12" x14ac:dyDescent="0.2">
      <c r="A7" s="73"/>
      <c r="B7" s="74"/>
      <c r="C7" s="74"/>
      <c r="D7" s="74"/>
      <c r="E7" s="74"/>
      <c r="F7" s="74"/>
      <c r="G7" s="74"/>
      <c r="H7" s="74"/>
      <c r="I7" s="74"/>
      <c r="J7" s="74"/>
      <c r="K7" s="74"/>
    </row>
    <row r="8" spans="1:12" x14ac:dyDescent="0.2">
      <c r="A8" s="73"/>
      <c r="B8" s="74"/>
      <c r="C8" s="74"/>
      <c r="D8" s="74"/>
      <c r="E8" s="74"/>
      <c r="F8" s="74"/>
      <c r="G8" s="74"/>
      <c r="H8" s="74"/>
      <c r="I8" s="74"/>
      <c r="J8" s="74"/>
      <c r="K8" s="74"/>
    </row>
    <row r="9" spans="1:12" x14ac:dyDescent="0.2">
      <c r="A9" s="73"/>
      <c r="B9" s="74"/>
      <c r="C9" s="74"/>
      <c r="D9" s="74"/>
      <c r="E9" s="74"/>
      <c r="F9" s="74"/>
      <c r="G9" s="74"/>
      <c r="H9" s="74"/>
      <c r="I9" s="74"/>
      <c r="J9" s="74"/>
      <c r="K9" s="74"/>
    </row>
    <row r="10" spans="1:12" s="41" customFormat="1" x14ac:dyDescent="0.25">
      <c r="A10" s="38"/>
      <c r="B10" s="39"/>
      <c r="C10" s="39"/>
      <c r="D10" s="39"/>
      <c r="E10" s="39"/>
      <c r="F10" s="39"/>
      <c r="G10" s="39"/>
      <c r="H10" s="39"/>
      <c r="I10" s="39"/>
      <c r="J10" s="39"/>
      <c r="K10" s="39"/>
      <c r="L10" s="40"/>
    </row>
    <row r="11" spans="1:12" s="41" customFormat="1" ht="25.5" customHeight="1" x14ac:dyDescent="0.25">
      <c r="A11" s="73" t="s">
        <v>41</v>
      </c>
      <c r="B11" s="73"/>
      <c r="C11" s="73"/>
      <c r="D11" s="73"/>
      <c r="E11" s="73"/>
      <c r="F11" s="73"/>
      <c r="G11" s="73"/>
      <c r="H11" s="73"/>
      <c r="I11" s="73"/>
      <c r="J11" s="73"/>
      <c r="K11" s="73"/>
    </row>
    <row r="12" spans="1:12" ht="15" customHeight="1" x14ac:dyDescent="0.2">
      <c r="A12" s="75" t="s">
        <v>42</v>
      </c>
      <c r="B12" s="76" t="s">
        <v>160</v>
      </c>
      <c r="C12" s="76"/>
      <c r="D12" s="76"/>
      <c r="E12" s="76"/>
      <c r="F12" s="76"/>
      <c r="G12" s="76"/>
      <c r="H12" s="76"/>
      <c r="I12" s="76"/>
      <c r="J12" s="76"/>
      <c r="K12" s="76"/>
    </row>
    <row r="13" spans="1:12" x14ac:dyDescent="0.2">
      <c r="A13" s="75"/>
      <c r="B13" s="76"/>
      <c r="C13" s="76"/>
      <c r="D13" s="76"/>
      <c r="E13" s="76"/>
      <c r="F13" s="76"/>
      <c r="G13" s="76"/>
      <c r="H13" s="76"/>
      <c r="I13" s="76"/>
      <c r="J13" s="76"/>
      <c r="K13" s="76"/>
    </row>
    <row r="14" spans="1:12" x14ac:dyDescent="0.2">
      <c r="A14" s="75"/>
      <c r="B14" s="76"/>
      <c r="C14" s="76"/>
      <c r="D14" s="76"/>
      <c r="E14" s="76"/>
      <c r="F14" s="76"/>
      <c r="G14" s="76"/>
      <c r="H14" s="76"/>
      <c r="I14" s="76"/>
      <c r="J14" s="76"/>
      <c r="K14" s="76"/>
    </row>
    <row r="15" spans="1:12" x14ac:dyDescent="0.2">
      <c r="A15" s="75"/>
      <c r="B15" s="76"/>
      <c r="C15" s="76"/>
      <c r="D15" s="76"/>
      <c r="E15" s="76"/>
      <c r="F15" s="76"/>
      <c r="G15" s="76"/>
      <c r="H15" s="76"/>
      <c r="I15" s="76"/>
      <c r="J15" s="76"/>
      <c r="K15" s="76"/>
    </row>
    <row r="16" spans="1:12" x14ac:dyDescent="0.2">
      <c r="A16" s="75"/>
      <c r="B16" s="76"/>
      <c r="C16" s="76"/>
      <c r="D16" s="76"/>
      <c r="E16" s="76"/>
      <c r="F16" s="76"/>
      <c r="G16" s="76"/>
      <c r="H16" s="76"/>
      <c r="I16" s="76"/>
      <c r="J16" s="76"/>
      <c r="K16" s="76"/>
    </row>
    <row r="17" spans="1:11" x14ac:dyDescent="0.2">
      <c r="A17" s="75"/>
      <c r="B17" s="76"/>
      <c r="C17" s="76"/>
      <c r="D17" s="76"/>
      <c r="E17" s="76"/>
      <c r="F17" s="76"/>
      <c r="G17" s="76"/>
      <c r="H17" s="76"/>
      <c r="I17" s="76"/>
      <c r="J17" s="76"/>
      <c r="K17" s="76"/>
    </row>
    <row r="18" spans="1:11" x14ac:dyDescent="0.2">
      <c r="A18" s="75"/>
      <c r="B18" s="76"/>
      <c r="C18" s="76"/>
      <c r="D18" s="76"/>
      <c r="E18" s="76"/>
      <c r="F18" s="76"/>
      <c r="G18" s="76"/>
      <c r="H18" s="76"/>
      <c r="I18" s="76"/>
      <c r="J18" s="76"/>
      <c r="K18" s="76"/>
    </row>
    <row r="19" spans="1:11" x14ac:dyDescent="0.2">
      <c r="A19" s="75"/>
      <c r="B19" s="76"/>
      <c r="C19" s="76"/>
      <c r="D19" s="76"/>
      <c r="E19" s="76"/>
      <c r="F19" s="76"/>
      <c r="G19" s="76"/>
      <c r="H19" s="76"/>
      <c r="I19" s="76"/>
      <c r="J19" s="76"/>
      <c r="K19" s="76"/>
    </row>
    <row r="20" spans="1:11" x14ac:dyDescent="0.2">
      <c r="A20" s="75" t="s">
        <v>43</v>
      </c>
      <c r="B20" s="76" t="s">
        <v>161</v>
      </c>
      <c r="C20" s="76"/>
      <c r="D20" s="76"/>
      <c r="E20" s="76"/>
      <c r="F20" s="76"/>
      <c r="G20" s="76"/>
      <c r="H20" s="76"/>
      <c r="I20" s="76"/>
      <c r="J20" s="76"/>
      <c r="K20" s="76"/>
    </row>
    <row r="21" spans="1:11" x14ac:dyDescent="0.2">
      <c r="A21" s="75"/>
      <c r="B21" s="76"/>
      <c r="C21" s="76"/>
      <c r="D21" s="76"/>
      <c r="E21" s="76"/>
      <c r="F21" s="76"/>
      <c r="G21" s="76"/>
      <c r="H21" s="76"/>
      <c r="I21" s="76"/>
      <c r="J21" s="76"/>
      <c r="K21" s="76"/>
    </row>
    <row r="22" spans="1:11" x14ac:dyDescent="0.2">
      <c r="A22" s="75"/>
      <c r="B22" s="76"/>
      <c r="C22" s="76"/>
      <c r="D22" s="76"/>
      <c r="E22" s="76"/>
      <c r="F22" s="76"/>
      <c r="G22" s="76"/>
      <c r="H22" s="76"/>
      <c r="I22" s="76"/>
      <c r="J22" s="76"/>
      <c r="K22" s="76"/>
    </row>
    <row r="23" spans="1:11" x14ac:dyDescent="0.2">
      <c r="A23" s="75" t="s">
        <v>44</v>
      </c>
      <c r="B23" s="76" t="s">
        <v>162</v>
      </c>
      <c r="C23" s="76"/>
      <c r="D23" s="76"/>
      <c r="E23" s="76"/>
      <c r="F23" s="76"/>
      <c r="G23" s="76"/>
      <c r="H23" s="76"/>
      <c r="I23" s="76"/>
      <c r="J23" s="76"/>
      <c r="K23" s="76"/>
    </row>
    <row r="24" spans="1:11" x14ac:dyDescent="0.2">
      <c r="A24" s="75"/>
      <c r="B24" s="76"/>
      <c r="C24" s="76"/>
      <c r="D24" s="76"/>
      <c r="E24" s="76"/>
      <c r="F24" s="76"/>
      <c r="G24" s="76"/>
      <c r="H24" s="76"/>
      <c r="I24" s="76"/>
      <c r="J24" s="76"/>
      <c r="K24" s="76"/>
    </row>
    <row r="25" spans="1:11" x14ac:dyDescent="0.2">
      <c r="A25" s="75"/>
      <c r="B25" s="76"/>
      <c r="C25" s="76"/>
      <c r="D25" s="76"/>
      <c r="E25" s="76"/>
      <c r="F25" s="76"/>
      <c r="G25" s="76"/>
      <c r="H25" s="76"/>
      <c r="I25" s="76"/>
      <c r="J25" s="76"/>
      <c r="K25" s="76"/>
    </row>
    <row r="26" spans="1:11" ht="12.75" customHeight="1" x14ac:dyDescent="0.2">
      <c r="A26" s="75" t="s">
        <v>45</v>
      </c>
      <c r="B26" s="76" t="s">
        <v>163</v>
      </c>
      <c r="C26" s="76"/>
      <c r="D26" s="76"/>
      <c r="E26" s="76"/>
      <c r="F26" s="76"/>
      <c r="G26" s="76"/>
      <c r="H26" s="76"/>
      <c r="I26" s="76"/>
      <c r="J26" s="76"/>
      <c r="K26" s="76"/>
    </row>
    <row r="27" spans="1:11" x14ac:dyDescent="0.2">
      <c r="A27" s="75"/>
      <c r="B27" s="76"/>
      <c r="C27" s="76"/>
      <c r="D27" s="76"/>
      <c r="E27" s="76"/>
      <c r="F27" s="76"/>
      <c r="G27" s="76"/>
      <c r="H27" s="76"/>
      <c r="I27" s="76"/>
      <c r="J27" s="76"/>
      <c r="K27" s="76"/>
    </row>
    <row r="28" spans="1:11" x14ac:dyDescent="0.2">
      <c r="A28" s="75"/>
      <c r="B28" s="76"/>
      <c r="C28" s="76"/>
      <c r="D28" s="76"/>
      <c r="E28" s="76"/>
      <c r="F28" s="76"/>
      <c r="G28" s="76"/>
      <c r="H28" s="76"/>
      <c r="I28" s="76"/>
      <c r="J28" s="76"/>
      <c r="K28" s="76"/>
    </row>
    <row r="29" spans="1:11" x14ac:dyDescent="0.2">
      <c r="A29" s="75"/>
      <c r="B29" s="76"/>
      <c r="C29" s="76"/>
      <c r="D29" s="76"/>
      <c r="E29" s="76"/>
      <c r="F29" s="76"/>
      <c r="G29" s="76"/>
      <c r="H29" s="76"/>
      <c r="I29" s="76"/>
      <c r="J29" s="76"/>
      <c r="K29" s="76"/>
    </row>
    <row r="30" spans="1:11" x14ac:dyDescent="0.2">
      <c r="A30" s="75"/>
      <c r="B30" s="76"/>
      <c r="C30" s="76"/>
      <c r="D30" s="76"/>
      <c r="E30" s="76"/>
      <c r="F30" s="76"/>
      <c r="G30" s="76"/>
      <c r="H30" s="76"/>
      <c r="I30" s="76"/>
      <c r="J30" s="76"/>
      <c r="K30" s="76"/>
    </row>
    <row r="31" spans="1:11" x14ac:dyDescent="0.2">
      <c r="A31" s="75"/>
      <c r="B31" s="76"/>
      <c r="C31" s="76"/>
      <c r="D31" s="76"/>
      <c r="E31" s="76"/>
      <c r="F31" s="76"/>
      <c r="G31" s="76"/>
      <c r="H31" s="76"/>
      <c r="I31" s="76"/>
      <c r="J31" s="76"/>
      <c r="K31" s="76"/>
    </row>
    <row r="32" spans="1:11" x14ac:dyDescent="0.2">
      <c r="A32" s="77" t="s">
        <v>46</v>
      </c>
      <c r="B32" s="79" t="s">
        <v>47</v>
      </c>
      <c r="C32" s="80"/>
      <c r="D32" s="80"/>
      <c r="E32" s="80"/>
      <c r="F32" s="80"/>
      <c r="G32" s="80"/>
      <c r="H32" s="80"/>
      <c r="I32" s="80"/>
      <c r="J32" s="80"/>
      <c r="K32" s="81"/>
    </row>
    <row r="33" spans="1:11" x14ac:dyDescent="0.2">
      <c r="A33" s="78"/>
      <c r="B33" s="82"/>
      <c r="C33" s="83"/>
      <c r="D33" s="83"/>
      <c r="E33" s="83"/>
      <c r="F33" s="83"/>
      <c r="G33" s="83"/>
      <c r="H33" s="83"/>
      <c r="I33" s="83"/>
      <c r="J33" s="83"/>
      <c r="K33" s="84"/>
    </row>
    <row r="34" spans="1:11" x14ac:dyDescent="0.2">
      <c r="A34" s="85" t="s">
        <v>60</v>
      </c>
      <c r="B34" s="86" t="s">
        <v>48</v>
      </c>
      <c r="C34" s="86"/>
      <c r="D34" s="86"/>
      <c r="E34" s="86"/>
      <c r="F34" s="86"/>
      <c r="G34" s="86"/>
      <c r="H34" s="86"/>
      <c r="I34" s="86"/>
      <c r="J34" s="86"/>
      <c r="K34" s="86"/>
    </row>
    <row r="35" spans="1:11" ht="18" customHeight="1" x14ac:dyDescent="0.2">
      <c r="A35" s="85"/>
      <c r="B35" s="86"/>
      <c r="C35" s="86"/>
      <c r="D35" s="86"/>
      <c r="E35" s="86"/>
      <c r="F35" s="86"/>
      <c r="G35" s="86"/>
      <c r="H35" s="86"/>
      <c r="I35" s="86"/>
      <c r="J35" s="86"/>
      <c r="K35" s="86"/>
    </row>
    <row r="36" spans="1:11" ht="18" customHeight="1" x14ac:dyDescent="0.2">
      <c r="A36" s="85" t="s">
        <v>61</v>
      </c>
      <c r="B36" s="86" t="s">
        <v>49</v>
      </c>
      <c r="C36" s="86"/>
      <c r="D36" s="86"/>
      <c r="E36" s="86"/>
      <c r="F36" s="86"/>
      <c r="G36" s="86"/>
      <c r="H36" s="86"/>
      <c r="I36" s="86"/>
      <c r="J36" s="86"/>
      <c r="K36" s="86"/>
    </row>
    <row r="37" spans="1:11" x14ac:dyDescent="0.2">
      <c r="A37" s="85"/>
      <c r="B37" s="86"/>
      <c r="C37" s="86"/>
      <c r="D37" s="86"/>
      <c r="E37" s="86"/>
      <c r="F37" s="86"/>
      <c r="G37" s="86"/>
      <c r="H37" s="86"/>
      <c r="I37" s="86"/>
      <c r="J37" s="86"/>
      <c r="K37" s="86"/>
    </row>
    <row r="38" spans="1:11" x14ac:dyDescent="0.2">
      <c r="A38" s="85" t="s">
        <v>62</v>
      </c>
      <c r="B38" s="76" t="s">
        <v>50</v>
      </c>
      <c r="C38" s="76"/>
      <c r="D38" s="76"/>
      <c r="E38" s="76"/>
      <c r="F38" s="76"/>
      <c r="G38" s="76"/>
      <c r="H38" s="76"/>
      <c r="I38" s="76"/>
      <c r="J38" s="76"/>
      <c r="K38" s="76"/>
    </row>
    <row r="39" spans="1:11" ht="20.25" customHeight="1" x14ac:dyDescent="0.2">
      <c r="A39" s="85"/>
      <c r="B39" s="76"/>
      <c r="C39" s="76"/>
      <c r="D39" s="76"/>
      <c r="E39" s="76"/>
      <c r="F39" s="76"/>
      <c r="G39" s="76"/>
      <c r="H39" s="76"/>
      <c r="I39" s="76"/>
      <c r="J39" s="76"/>
      <c r="K39" s="76"/>
    </row>
    <row r="40" spans="1:11" ht="20.25" customHeight="1" x14ac:dyDescent="0.2">
      <c r="A40" s="85" t="s">
        <v>63</v>
      </c>
      <c r="B40" s="76" t="s">
        <v>51</v>
      </c>
      <c r="C40" s="76"/>
      <c r="D40" s="76"/>
      <c r="E40" s="76"/>
      <c r="F40" s="76"/>
      <c r="G40" s="76"/>
      <c r="H40" s="76"/>
      <c r="I40" s="76"/>
      <c r="J40" s="76"/>
      <c r="K40" s="76"/>
    </row>
    <row r="41" spans="1:11" x14ac:dyDescent="0.2">
      <c r="A41" s="85"/>
      <c r="B41" s="76"/>
      <c r="C41" s="76"/>
      <c r="D41" s="76"/>
      <c r="E41" s="76"/>
      <c r="F41" s="76"/>
      <c r="G41" s="76"/>
      <c r="H41" s="76"/>
      <c r="I41" s="76"/>
      <c r="J41" s="76"/>
      <c r="K41" s="76"/>
    </row>
    <row r="42" spans="1:11" x14ac:dyDescent="0.2">
      <c r="A42" s="85" t="s">
        <v>64</v>
      </c>
      <c r="B42" s="76" t="s">
        <v>52</v>
      </c>
      <c r="C42" s="76"/>
      <c r="D42" s="76"/>
      <c r="E42" s="76"/>
      <c r="F42" s="76"/>
      <c r="G42" s="76"/>
      <c r="H42" s="76"/>
      <c r="I42" s="76"/>
      <c r="J42" s="76"/>
      <c r="K42" s="76"/>
    </row>
    <row r="43" spans="1:11" x14ac:dyDescent="0.2">
      <c r="A43" s="85"/>
      <c r="B43" s="76"/>
      <c r="C43" s="76"/>
      <c r="D43" s="76"/>
      <c r="E43" s="76"/>
      <c r="F43" s="76"/>
      <c r="G43" s="76"/>
      <c r="H43" s="76"/>
      <c r="I43" s="76"/>
      <c r="J43" s="76"/>
      <c r="K43" s="76"/>
    </row>
    <row r="44" spans="1:11" x14ac:dyDescent="0.2">
      <c r="A44" s="85" t="s">
        <v>65</v>
      </c>
      <c r="B44" s="86" t="s">
        <v>53</v>
      </c>
      <c r="C44" s="86"/>
      <c r="D44" s="86"/>
      <c r="E44" s="86"/>
      <c r="F44" s="86"/>
      <c r="G44" s="86"/>
      <c r="H44" s="86"/>
      <c r="I44" s="86"/>
      <c r="J44" s="86"/>
      <c r="K44" s="86"/>
    </row>
    <row r="45" spans="1:11" x14ac:dyDescent="0.2">
      <c r="A45" s="85"/>
      <c r="B45" s="86"/>
      <c r="C45" s="86"/>
      <c r="D45" s="86"/>
      <c r="E45" s="86"/>
      <c r="F45" s="86"/>
      <c r="G45" s="86"/>
      <c r="H45" s="86"/>
      <c r="I45" s="86"/>
      <c r="J45" s="86"/>
      <c r="K45" s="86"/>
    </row>
    <row r="46" spans="1:11" x14ac:dyDescent="0.2">
      <c r="A46" s="85" t="s">
        <v>66</v>
      </c>
      <c r="B46" s="86" t="s">
        <v>54</v>
      </c>
      <c r="C46" s="86"/>
      <c r="D46" s="86"/>
      <c r="E46" s="86"/>
      <c r="F46" s="86"/>
      <c r="G46" s="86"/>
      <c r="H46" s="86"/>
      <c r="I46" s="86"/>
      <c r="J46" s="86"/>
      <c r="K46" s="86"/>
    </row>
    <row r="47" spans="1:11" x14ac:dyDescent="0.2">
      <c r="A47" s="85"/>
      <c r="B47" s="86"/>
      <c r="C47" s="86"/>
      <c r="D47" s="86"/>
      <c r="E47" s="86"/>
      <c r="F47" s="86"/>
      <c r="G47" s="86"/>
      <c r="H47" s="86"/>
      <c r="I47" s="86"/>
      <c r="J47" s="86"/>
      <c r="K47" s="86"/>
    </row>
    <row r="48" spans="1:11" x14ac:dyDescent="0.2">
      <c r="A48" s="85" t="s">
        <v>67</v>
      </c>
      <c r="B48" s="86" t="s">
        <v>55</v>
      </c>
      <c r="C48" s="86"/>
      <c r="D48" s="86"/>
      <c r="E48" s="86"/>
      <c r="F48" s="86"/>
      <c r="G48" s="86"/>
      <c r="H48" s="86"/>
      <c r="I48" s="86"/>
      <c r="J48" s="86"/>
      <c r="K48" s="86"/>
    </row>
    <row r="49" spans="1:11" x14ac:dyDescent="0.2">
      <c r="A49" s="85"/>
      <c r="B49" s="86"/>
      <c r="C49" s="86"/>
      <c r="D49" s="86"/>
      <c r="E49" s="86"/>
      <c r="F49" s="86"/>
      <c r="G49" s="86"/>
      <c r="H49" s="86"/>
      <c r="I49" s="86"/>
      <c r="J49" s="86"/>
      <c r="K49" s="86"/>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2025-05-06T16:25:49Z</dcterms:modified>
</cp:coreProperties>
</file>