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lbuitrag\Dropbox\Leonardo\dgppn\Nuevo PTE\Austeridad\"/>
    </mc:Choice>
  </mc:AlternateContent>
  <xr:revisionPtr revIDLastSave="0" documentId="13_ncr:1_{F5B5ADA5-0E29-44FA-BB4D-68640FE7A1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se" sheetId="1" r:id="rId1"/>
    <sheet name="Entidades" sheetId="2" r:id="rId2"/>
  </sheets>
  <definedNames>
    <definedName name="_xlnm._FilterDatabase" localSheetId="0" hidden="1">Base!$A$10:$G$2064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63" i="1" l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B2063" i="1"/>
  <c r="B2062" i="1"/>
  <c r="B2061" i="1"/>
  <c r="B2060" i="1"/>
  <c r="B2059" i="1"/>
  <c r="B2058" i="1"/>
  <c r="B2057" i="1"/>
  <c r="B2056" i="1"/>
  <c r="B2055" i="1"/>
  <c r="B2054" i="1"/>
  <c r="B2053" i="1"/>
  <c r="B2052" i="1"/>
  <c r="B2051" i="1"/>
  <c r="B2050" i="1"/>
  <c r="B2049" i="1"/>
  <c r="B2048" i="1"/>
  <c r="B2047" i="1"/>
  <c r="B2046" i="1"/>
  <c r="B2045" i="1"/>
  <c r="B2044" i="1"/>
  <c r="B2043" i="1"/>
  <c r="B2042" i="1"/>
  <c r="B2041" i="1"/>
  <c r="B2040" i="1"/>
  <c r="B2039" i="1"/>
  <c r="B2038" i="1"/>
  <c r="B2037" i="1"/>
  <c r="B2036" i="1"/>
  <c r="B2035" i="1"/>
  <c r="B2034" i="1"/>
  <c r="B2033" i="1"/>
  <c r="B2032" i="1"/>
  <c r="B2031" i="1"/>
  <c r="B2030" i="1"/>
  <c r="B2029" i="1"/>
  <c r="B2028" i="1"/>
  <c r="B2027" i="1"/>
  <c r="B2026" i="1"/>
  <c r="B2025" i="1"/>
  <c r="B2024" i="1"/>
  <c r="B2023" i="1"/>
  <c r="B2022" i="1"/>
  <c r="B2021" i="1"/>
  <c r="B2020" i="1"/>
  <c r="B2019" i="1"/>
  <c r="B2018" i="1"/>
  <c r="B2017" i="1"/>
  <c r="B2016" i="1"/>
  <c r="B2015" i="1"/>
  <c r="B2014" i="1"/>
  <c r="B2013" i="1"/>
  <c r="B2012" i="1"/>
  <c r="B2011" i="1"/>
  <c r="B2010" i="1"/>
  <c r="B2009" i="1"/>
  <c r="B2008" i="1"/>
  <c r="B2007" i="1"/>
  <c r="B2006" i="1"/>
  <c r="B2005" i="1"/>
  <c r="B2004" i="1"/>
  <c r="B2003" i="1"/>
  <c r="B2002" i="1"/>
  <c r="B2001" i="1"/>
  <c r="B2000" i="1"/>
  <c r="B1999" i="1"/>
  <c r="B1998" i="1"/>
  <c r="B1997" i="1"/>
  <c r="B1996" i="1"/>
  <c r="B1995" i="1"/>
  <c r="B1994" i="1"/>
  <c r="B1993" i="1"/>
  <c r="B1992" i="1"/>
  <c r="B1991" i="1"/>
  <c r="B1990" i="1"/>
  <c r="B1989" i="1"/>
  <c r="B1988" i="1"/>
  <c r="B1987" i="1"/>
  <c r="B1986" i="1"/>
  <c r="B1985" i="1"/>
  <c r="B1984" i="1"/>
  <c r="B1983" i="1"/>
  <c r="B1982" i="1"/>
  <c r="B1981" i="1"/>
  <c r="B1980" i="1"/>
  <c r="B1979" i="1"/>
  <c r="B1978" i="1"/>
  <c r="B1977" i="1"/>
  <c r="B1976" i="1"/>
  <c r="B1975" i="1"/>
  <c r="B1974" i="1"/>
  <c r="B1973" i="1"/>
  <c r="B1972" i="1"/>
  <c r="B1971" i="1"/>
  <c r="B1970" i="1"/>
  <c r="B1969" i="1"/>
  <c r="B1968" i="1"/>
  <c r="B1967" i="1"/>
  <c r="B1966" i="1"/>
  <c r="B1965" i="1"/>
  <c r="B1964" i="1"/>
  <c r="B1963" i="1"/>
  <c r="B1962" i="1"/>
  <c r="B1961" i="1"/>
  <c r="B1960" i="1"/>
  <c r="B1959" i="1"/>
  <c r="B1958" i="1"/>
  <c r="B1957" i="1"/>
  <c r="B1956" i="1"/>
  <c r="B1955" i="1"/>
  <c r="B1954" i="1"/>
  <c r="B1953" i="1"/>
  <c r="B1952" i="1"/>
  <c r="B1951" i="1"/>
  <c r="B1950" i="1"/>
  <c r="B1949" i="1"/>
  <c r="B1948" i="1"/>
  <c r="B1947" i="1"/>
  <c r="B1946" i="1"/>
  <c r="B1945" i="1"/>
  <c r="B1944" i="1"/>
  <c r="B1943" i="1"/>
  <c r="B1942" i="1"/>
  <c r="B1941" i="1"/>
  <c r="B1940" i="1"/>
  <c r="B1939" i="1"/>
  <c r="B1938" i="1"/>
  <c r="B1937" i="1"/>
  <c r="B1936" i="1"/>
  <c r="B1935" i="1"/>
  <c r="B1934" i="1"/>
  <c r="B1933" i="1"/>
  <c r="B1932" i="1"/>
  <c r="B1931" i="1"/>
  <c r="B1930" i="1"/>
  <c r="B1929" i="1"/>
  <c r="B1928" i="1"/>
  <c r="B1927" i="1"/>
  <c r="B1926" i="1"/>
  <c r="B1925" i="1"/>
  <c r="B1924" i="1"/>
  <c r="B1923" i="1"/>
  <c r="B1922" i="1"/>
  <c r="B1921" i="1"/>
  <c r="B1920" i="1"/>
  <c r="B1919" i="1"/>
  <c r="B1918" i="1"/>
  <c r="B1917" i="1"/>
  <c r="B1916" i="1"/>
  <c r="B1915" i="1"/>
  <c r="B1914" i="1"/>
  <c r="B1913" i="1"/>
  <c r="B1912" i="1"/>
  <c r="B1911" i="1"/>
  <c r="B1910" i="1"/>
  <c r="B1909" i="1"/>
  <c r="B1908" i="1"/>
  <c r="B1907" i="1"/>
  <c r="B1906" i="1"/>
  <c r="B1905" i="1"/>
  <c r="B1904" i="1"/>
  <c r="B1903" i="1"/>
  <c r="B1902" i="1"/>
  <c r="B1901" i="1"/>
  <c r="B1900" i="1"/>
  <c r="B1899" i="1"/>
  <c r="B1898" i="1"/>
  <c r="B1897" i="1"/>
  <c r="B1896" i="1"/>
  <c r="B1895" i="1"/>
  <c r="B1894" i="1"/>
  <c r="B1893" i="1"/>
  <c r="B1892" i="1"/>
  <c r="B1891" i="1"/>
  <c r="B1890" i="1"/>
  <c r="B1889" i="1"/>
  <c r="B1888" i="1"/>
  <c r="B1887" i="1"/>
  <c r="B1886" i="1"/>
  <c r="B1885" i="1"/>
  <c r="B1884" i="1"/>
  <c r="B1883" i="1"/>
  <c r="B1882" i="1"/>
  <c r="B1881" i="1"/>
  <c r="B1880" i="1"/>
  <c r="B1879" i="1"/>
  <c r="B1878" i="1"/>
  <c r="B1877" i="1"/>
  <c r="B1876" i="1"/>
  <c r="B1875" i="1"/>
  <c r="B1874" i="1"/>
  <c r="B1873" i="1"/>
  <c r="B1872" i="1"/>
  <c r="B1871" i="1"/>
  <c r="B1870" i="1"/>
  <c r="B1869" i="1"/>
  <c r="B1868" i="1"/>
  <c r="B1867" i="1"/>
  <c r="B1866" i="1"/>
  <c r="B1865" i="1"/>
  <c r="B1864" i="1"/>
  <c r="B1863" i="1"/>
  <c r="B1862" i="1"/>
  <c r="B1861" i="1"/>
  <c r="B1860" i="1"/>
  <c r="B1859" i="1"/>
  <c r="B1858" i="1"/>
  <c r="B1857" i="1"/>
  <c r="B1856" i="1"/>
  <c r="B1855" i="1"/>
  <c r="B1854" i="1"/>
  <c r="B1853" i="1"/>
  <c r="B1852" i="1"/>
  <c r="B1851" i="1"/>
  <c r="B1850" i="1"/>
  <c r="B1849" i="1"/>
  <c r="B1848" i="1"/>
  <c r="B1847" i="1"/>
  <c r="B1846" i="1"/>
  <c r="B1845" i="1"/>
  <c r="B1844" i="1"/>
  <c r="B1843" i="1"/>
  <c r="B1842" i="1"/>
  <c r="B1841" i="1"/>
  <c r="B1840" i="1"/>
  <c r="B1839" i="1"/>
  <c r="B1838" i="1"/>
  <c r="B1837" i="1"/>
  <c r="B1836" i="1"/>
  <c r="B1835" i="1"/>
  <c r="B1834" i="1"/>
  <c r="B1833" i="1"/>
  <c r="B1832" i="1"/>
  <c r="B1831" i="1"/>
  <c r="B1830" i="1"/>
  <c r="B1829" i="1"/>
  <c r="B1828" i="1"/>
  <c r="B1827" i="1"/>
  <c r="B1826" i="1"/>
  <c r="B1825" i="1"/>
  <c r="B1824" i="1"/>
  <c r="B1823" i="1"/>
  <c r="B1822" i="1"/>
  <c r="B1821" i="1"/>
  <c r="B1820" i="1"/>
  <c r="B1819" i="1"/>
  <c r="B1818" i="1"/>
  <c r="B1817" i="1"/>
  <c r="B1816" i="1"/>
  <c r="B1815" i="1"/>
  <c r="B1814" i="1"/>
  <c r="B1813" i="1"/>
  <c r="B1812" i="1"/>
  <c r="B1811" i="1"/>
  <c r="B1810" i="1"/>
  <c r="B1809" i="1"/>
  <c r="B1808" i="1"/>
  <c r="B1807" i="1"/>
  <c r="B1806" i="1"/>
  <c r="B1805" i="1"/>
  <c r="B1804" i="1"/>
  <c r="B1803" i="1"/>
  <c r="B1802" i="1"/>
  <c r="B1801" i="1"/>
  <c r="B1800" i="1"/>
  <c r="B1799" i="1"/>
  <c r="B1798" i="1"/>
  <c r="B1797" i="1"/>
  <c r="B1796" i="1"/>
  <c r="B1795" i="1"/>
  <c r="B1794" i="1"/>
  <c r="B1793" i="1"/>
  <c r="B1792" i="1"/>
  <c r="B1791" i="1"/>
  <c r="B1790" i="1"/>
  <c r="B1789" i="1"/>
  <c r="B1788" i="1"/>
  <c r="B1787" i="1"/>
  <c r="B1786" i="1"/>
  <c r="B1785" i="1"/>
  <c r="B1784" i="1"/>
  <c r="B1783" i="1"/>
  <c r="B1782" i="1"/>
  <c r="B1781" i="1"/>
  <c r="B1780" i="1"/>
  <c r="B1779" i="1"/>
  <c r="B1778" i="1"/>
  <c r="B1777" i="1"/>
  <c r="B1776" i="1"/>
  <c r="B1775" i="1"/>
  <c r="B1774" i="1"/>
  <c r="B1773" i="1"/>
  <c r="B1772" i="1"/>
  <c r="B1771" i="1"/>
  <c r="B1770" i="1"/>
  <c r="B1769" i="1"/>
  <c r="B1768" i="1"/>
  <c r="B1767" i="1"/>
  <c r="B1766" i="1"/>
  <c r="B1765" i="1"/>
  <c r="B1764" i="1"/>
  <c r="B1763" i="1"/>
  <c r="B1762" i="1"/>
  <c r="B1761" i="1"/>
  <c r="B1760" i="1"/>
  <c r="B1759" i="1"/>
  <c r="B1758" i="1"/>
  <c r="B1757" i="1"/>
  <c r="B1756" i="1"/>
  <c r="B1755" i="1"/>
  <c r="B1754" i="1"/>
  <c r="B1753" i="1"/>
  <c r="B1752" i="1"/>
  <c r="B1751" i="1"/>
  <c r="B1750" i="1"/>
  <c r="B1749" i="1"/>
  <c r="B1748" i="1"/>
  <c r="B1747" i="1"/>
  <c r="B1746" i="1"/>
  <c r="B1745" i="1"/>
  <c r="B1744" i="1"/>
  <c r="B1743" i="1"/>
  <c r="B1742" i="1"/>
  <c r="B1741" i="1"/>
  <c r="B1740" i="1"/>
  <c r="B1739" i="1"/>
  <c r="B1738" i="1"/>
  <c r="B1737" i="1"/>
  <c r="B1736" i="1"/>
  <c r="B1735" i="1"/>
  <c r="B1734" i="1"/>
  <c r="B1733" i="1"/>
  <c r="B1732" i="1"/>
  <c r="B1731" i="1"/>
  <c r="B1730" i="1"/>
  <c r="B1729" i="1"/>
  <c r="B1728" i="1"/>
  <c r="B1727" i="1"/>
  <c r="B1726" i="1"/>
  <c r="B1725" i="1"/>
  <c r="B1724" i="1"/>
  <c r="B1723" i="1"/>
  <c r="B1722" i="1"/>
  <c r="B1721" i="1"/>
  <c r="B1720" i="1"/>
  <c r="B1719" i="1"/>
  <c r="B1718" i="1"/>
  <c r="B1717" i="1"/>
  <c r="B1716" i="1"/>
  <c r="B1715" i="1"/>
  <c r="B1714" i="1"/>
  <c r="B1713" i="1"/>
  <c r="B1712" i="1"/>
  <c r="B1711" i="1"/>
  <c r="B1710" i="1"/>
  <c r="B1709" i="1"/>
  <c r="B1708" i="1"/>
  <c r="B1707" i="1"/>
  <c r="B1706" i="1"/>
  <c r="B1705" i="1"/>
  <c r="B1704" i="1"/>
  <c r="B1703" i="1"/>
  <c r="B1702" i="1"/>
  <c r="B1701" i="1"/>
  <c r="B1700" i="1"/>
  <c r="B1699" i="1"/>
  <c r="B1698" i="1"/>
  <c r="B1697" i="1"/>
  <c r="B1696" i="1"/>
  <c r="B1695" i="1"/>
  <c r="B1694" i="1"/>
  <c r="B1693" i="1"/>
  <c r="B1692" i="1"/>
  <c r="B1691" i="1"/>
  <c r="B1690" i="1"/>
  <c r="B1689" i="1"/>
  <c r="B1688" i="1"/>
  <c r="B1687" i="1"/>
  <c r="B1686" i="1"/>
  <c r="B1685" i="1"/>
  <c r="B1684" i="1"/>
  <c r="B1683" i="1"/>
  <c r="B1682" i="1"/>
  <c r="B1681" i="1"/>
  <c r="B1680" i="1"/>
  <c r="B1679" i="1"/>
  <c r="B1678" i="1"/>
  <c r="B1677" i="1"/>
  <c r="B1676" i="1"/>
  <c r="B1675" i="1"/>
  <c r="B1674" i="1"/>
  <c r="B1673" i="1"/>
  <c r="B1672" i="1"/>
  <c r="B1671" i="1"/>
  <c r="B1670" i="1"/>
  <c r="B1669" i="1"/>
  <c r="B1668" i="1"/>
  <c r="B1667" i="1"/>
  <c r="B1666" i="1"/>
  <c r="B1665" i="1"/>
  <c r="B1664" i="1"/>
  <c r="B1663" i="1"/>
  <c r="B1662" i="1"/>
  <c r="B1661" i="1"/>
  <c r="B1660" i="1"/>
  <c r="B1659" i="1"/>
  <c r="B1658" i="1"/>
  <c r="B1657" i="1"/>
  <c r="B1656" i="1"/>
  <c r="B1655" i="1"/>
  <c r="B1654" i="1"/>
  <c r="B1653" i="1"/>
  <c r="B1652" i="1"/>
  <c r="B1651" i="1"/>
  <c r="B1650" i="1"/>
  <c r="B1649" i="1"/>
  <c r="B1648" i="1"/>
  <c r="B1647" i="1"/>
  <c r="B1646" i="1"/>
  <c r="B1645" i="1"/>
  <c r="B1644" i="1"/>
  <c r="B1643" i="1"/>
  <c r="B1642" i="1"/>
  <c r="B1641" i="1"/>
  <c r="B1640" i="1"/>
  <c r="B1639" i="1"/>
  <c r="B1638" i="1"/>
  <c r="B1637" i="1"/>
  <c r="B1636" i="1"/>
  <c r="B1635" i="1"/>
  <c r="B1634" i="1"/>
  <c r="B1633" i="1"/>
  <c r="B1632" i="1"/>
  <c r="B1631" i="1"/>
  <c r="B1630" i="1"/>
  <c r="B1629" i="1"/>
  <c r="B1628" i="1"/>
  <c r="B1627" i="1"/>
  <c r="B1626" i="1"/>
  <c r="B1625" i="1"/>
  <c r="B1624" i="1"/>
  <c r="B1623" i="1"/>
  <c r="B1622" i="1"/>
  <c r="B1621" i="1"/>
  <c r="B1620" i="1"/>
  <c r="B1619" i="1"/>
  <c r="B1618" i="1"/>
  <c r="B1617" i="1"/>
  <c r="B1616" i="1"/>
  <c r="B1615" i="1"/>
  <c r="B1614" i="1"/>
  <c r="B1613" i="1"/>
  <c r="B1612" i="1"/>
  <c r="B1611" i="1"/>
  <c r="B1610" i="1"/>
  <c r="B1609" i="1"/>
  <c r="B1608" i="1"/>
  <c r="B1607" i="1"/>
  <c r="B1606" i="1"/>
  <c r="B1605" i="1"/>
  <c r="B1604" i="1"/>
  <c r="B1603" i="1"/>
  <c r="B1602" i="1"/>
  <c r="B1601" i="1"/>
  <c r="B1600" i="1"/>
  <c r="B1599" i="1"/>
  <c r="B1598" i="1"/>
  <c r="B1597" i="1"/>
  <c r="B1596" i="1"/>
  <c r="B1595" i="1"/>
  <c r="B1594" i="1"/>
  <c r="B1593" i="1"/>
  <c r="B1592" i="1"/>
  <c r="B1591" i="1"/>
  <c r="B1590" i="1"/>
  <c r="B1589" i="1"/>
  <c r="B1588" i="1"/>
  <c r="B1587" i="1"/>
  <c r="B1586" i="1"/>
  <c r="B1585" i="1"/>
  <c r="B1584" i="1"/>
  <c r="B1583" i="1"/>
  <c r="B1582" i="1"/>
  <c r="B1581" i="1"/>
  <c r="B1580" i="1"/>
  <c r="B1579" i="1"/>
  <c r="B1578" i="1"/>
  <c r="B1577" i="1"/>
  <c r="B1576" i="1"/>
  <c r="B1575" i="1"/>
  <c r="B1574" i="1"/>
  <c r="B1573" i="1"/>
  <c r="B1572" i="1"/>
  <c r="B1571" i="1"/>
  <c r="B1570" i="1"/>
  <c r="B1569" i="1"/>
  <c r="B1568" i="1"/>
  <c r="B1567" i="1"/>
  <c r="B1566" i="1"/>
  <c r="B1565" i="1"/>
  <c r="B1564" i="1"/>
  <c r="B1563" i="1"/>
  <c r="B1562" i="1"/>
  <c r="B1561" i="1"/>
  <c r="B1560" i="1"/>
  <c r="B1559" i="1"/>
  <c r="B1558" i="1"/>
  <c r="B1557" i="1"/>
  <c r="B1556" i="1"/>
  <c r="B1555" i="1"/>
  <c r="B1554" i="1"/>
  <c r="B1553" i="1"/>
  <c r="B1552" i="1"/>
  <c r="B1551" i="1"/>
  <c r="B1550" i="1"/>
  <c r="B1549" i="1"/>
  <c r="B1548" i="1"/>
  <c r="B1547" i="1"/>
  <c r="B1546" i="1"/>
  <c r="B1545" i="1"/>
  <c r="B1544" i="1"/>
  <c r="B1543" i="1"/>
  <c r="B1542" i="1"/>
  <c r="B1541" i="1"/>
  <c r="B1540" i="1"/>
  <c r="B1539" i="1"/>
  <c r="B1538" i="1"/>
  <c r="B1537" i="1"/>
  <c r="B1536" i="1"/>
  <c r="B1535" i="1"/>
  <c r="B1534" i="1"/>
  <c r="B1533" i="1"/>
  <c r="B1532" i="1"/>
  <c r="B1531" i="1"/>
  <c r="B1530" i="1"/>
  <c r="B1529" i="1"/>
  <c r="B1528" i="1"/>
  <c r="B1527" i="1"/>
  <c r="B1526" i="1"/>
  <c r="B1525" i="1"/>
  <c r="B1524" i="1"/>
  <c r="B1523" i="1"/>
  <c r="B1522" i="1"/>
  <c r="B1521" i="1"/>
  <c r="B1520" i="1"/>
  <c r="B1519" i="1"/>
  <c r="B1518" i="1"/>
  <c r="B1517" i="1"/>
  <c r="B1516" i="1"/>
  <c r="B1515" i="1"/>
  <c r="B1514" i="1"/>
  <c r="B1513" i="1"/>
  <c r="B1512" i="1"/>
  <c r="B1511" i="1"/>
  <c r="B1510" i="1"/>
  <c r="B1509" i="1"/>
  <c r="B1508" i="1"/>
  <c r="B1507" i="1"/>
  <c r="B1506" i="1"/>
  <c r="B1505" i="1"/>
  <c r="B1504" i="1"/>
  <c r="B1503" i="1"/>
  <c r="B1502" i="1"/>
  <c r="B1501" i="1"/>
  <c r="B1500" i="1"/>
  <c r="B1499" i="1"/>
  <c r="B1498" i="1"/>
  <c r="B1497" i="1"/>
  <c r="B1496" i="1"/>
  <c r="B1495" i="1"/>
  <c r="B1494" i="1"/>
  <c r="B1493" i="1"/>
  <c r="B1492" i="1"/>
  <c r="B1491" i="1"/>
  <c r="B1490" i="1"/>
  <c r="B1489" i="1"/>
  <c r="B1488" i="1"/>
  <c r="B1487" i="1"/>
  <c r="B1486" i="1"/>
  <c r="B1485" i="1"/>
  <c r="B1484" i="1"/>
  <c r="B1483" i="1"/>
  <c r="B1482" i="1"/>
  <c r="B1481" i="1"/>
  <c r="B1480" i="1"/>
  <c r="B1479" i="1"/>
  <c r="B1478" i="1"/>
  <c r="B1477" i="1"/>
  <c r="B1476" i="1"/>
  <c r="B1475" i="1"/>
  <c r="B1474" i="1"/>
  <c r="B1473" i="1"/>
  <c r="B1472" i="1"/>
  <c r="B1471" i="1"/>
  <c r="B1470" i="1"/>
  <c r="B1469" i="1"/>
  <c r="B1468" i="1"/>
  <c r="B1467" i="1"/>
  <c r="B1466" i="1"/>
  <c r="B1465" i="1"/>
  <c r="B1464" i="1"/>
  <c r="B1463" i="1"/>
  <c r="B1462" i="1"/>
  <c r="B1461" i="1"/>
  <c r="B1460" i="1"/>
  <c r="B1459" i="1"/>
  <c r="B1458" i="1"/>
  <c r="B1457" i="1"/>
  <c r="B1456" i="1"/>
  <c r="B1455" i="1"/>
  <c r="B1454" i="1"/>
  <c r="B1453" i="1"/>
  <c r="B1452" i="1"/>
  <c r="B1451" i="1"/>
  <c r="B1450" i="1"/>
  <c r="B1449" i="1"/>
  <c r="B1448" i="1"/>
  <c r="B1447" i="1"/>
  <c r="B1446" i="1"/>
  <c r="B1445" i="1"/>
  <c r="B1444" i="1"/>
  <c r="B1443" i="1"/>
  <c r="B1442" i="1"/>
  <c r="B1441" i="1"/>
  <c r="B1440" i="1"/>
  <c r="B1439" i="1"/>
  <c r="B1438" i="1"/>
  <c r="B1437" i="1"/>
  <c r="B1436" i="1"/>
  <c r="B1435" i="1"/>
  <c r="B1434" i="1"/>
  <c r="B1433" i="1"/>
  <c r="B1432" i="1"/>
  <c r="B1431" i="1"/>
  <c r="B1430" i="1"/>
  <c r="B1429" i="1"/>
  <c r="B1428" i="1"/>
  <c r="B1427" i="1"/>
  <c r="B1426" i="1"/>
  <c r="B1425" i="1"/>
  <c r="B1424" i="1"/>
  <c r="B1423" i="1"/>
  <c r="B1422" i="1"/>
  <c r="B1421" i="1"/>
  <c r="B1420" i="1"/>
  <c r="B1419" i="1"/>
  <c r="B1418" i="1"/>
  <c r="B1417" i="1"/>
  <c r="B1416" i="1"/>
  <c r="B1415" i="1"/>
  <c r="B1414" i="1"/>
  <c r="B1413" i="1"/>
  <c r="B1412" i="1"/>
  <c r="B1411" i="1"/>
  <c r="B1410" i="1"/>
  <c r="B1409" i="1"/>
  <c r="B1408" i="1"/>
  <c r="B1407" i="1"/>
  <c r="B1406" i="1"/>
  <c r="B1405" i="1"/>
  <c r="B1404" i="1"/>
  <c r="B1403" i="1"/>
  <c r="B1402" i="1"/>
  <c r="B1401" i="1"/>
  <c r="B1400" i="1"/>
  <c r="B1399" i="1"/>
  <c r="B1398" i="1"/>
  <c r="B1397" i="1"/>
  <c r="B1396" i="1"/>
  <c r="B1395" i="1"/>
  <c r="B1394" i="1"/>
  <c r="B1393" i="1"/>
  <c r="B1392" i="1"/>
  <c r="B1391" i="1"/>
  <c r="B1390" i="1"/>
  <c r="B1389" i="1"/>
  <c r="B1388" i="1"/>
  <c r="B1387" i="1"/>
  <c r="B1386" i="1"/>
  <c r="B1385" i="1"/>
  <c r="B1384" i="1"/>
  <c r="B1383" i="1"/>
  <c r="B1382" i="1"/>
  <c r="B1381" i="1"/>
  <c r="B1380" i="1"/>
  <c r="B1379" i="1"/>
  <c r="B1378" i="1"/>
  <c r="B1377" i="1"/>
  <c r="B1376" i="1"/>
  <c r="B1375" i="1"/>
  <c r="B1374" i="1"/>
  <c r="B1373" i="1"/>
  <c r="B1372" i="1"/>
  <c r="B1371" i="1"/>
  <c r="B1370" i="1"/>
  <c r="B1369" i="1"/>
  <c r="B1368" i="1"/>
  <c r="B1367" i="1"/>
  <c r="B1366" i="1"/>
  <c r="B1365" i="1"/>
  <c r="B1364" i="1"/>
  <c r="B1363" i="1"/>
  <c r="B1362" i="1"/>
  <c r="B1361" i="1"/>
  <c r="B1360" i="1"/>
  <c r="B1359" i="1"/>
  <c r="B1358" i="1"/>
  <c r="B1357" i="1"/>
  <c r="B1356" i="1"/>
  <c r="B1355" i="1"/>
  <c r="B1354" i="1"/>
  <c r="B1353" i="1"/>
  <c r="B1352" i="1"/>
  <c r="B1351" i="1"/>
  <c r="B1350" i="1"/>
  <c r="B1349" i="1"/>
  <c r="B1348" i="1"/>
  <c r="B1347" i="1"/>
  <c r="B1346" i="1"/>
  <c r="B1345" i="1"/>
  <c r="B1344" i="1"/>
  <c r="B1343" i="1"/>
  <c r="B1342" i="1"/>
  <c r="B1341" i="1"/>
  <c r="B1340" i="1"/>
  <c r="B1339" i="1"/>
  <c r="B1338" i="1"/>
  <c r="B1337" i="1"/>
  <c r="B1336" i="1"/>
  <c r="B1335" i="1"/>
  <c r="B1334" i="1"/>
  <c r="B1333" i="1"/>
  <c r="B1332" i="1"/>
  <c r="B1331" i="1"/>
  <c r="B1330" i="1"/>
  <c r="B1329" i="1"/>
  <c r="B1328" i="1"/>
  <c r="B1327" i="1"/>
  <c r="B1326" i="1"/>
  <c r="B1325" i="1"/>
  <c r="B1324" i="1"/>
  <c r="B1323" i="1"/>
  <c r="B1322" i="1"/>
  <c r="B1321" i="1"/>
  <c r="B1320" i="1"/>
  <c r="B1319" i="1"/>
  <c r="B1318" i="1"/>
  <c r="B1317" i="1"/>
  <c r="B1316" i="1"/>
  <c r="B1315" i="1"/>
  <c r="B1314" i="1"/>
  <c r="B1313" i="1"/>
  <c r="B1312" i="1"/>
  <c r="B1311" i="1"/>
  <c r="B1310" i="1"/>
  <c r="B1309" i="1"/>
  <c r="B1308" i="1"/>
  <c r="B1307" i="1"/>
  <c r="B1306" i="1"/>
  <c r="B1305" i="1"/>
  <c r="B1304" i="1"/>
  <c r="B1303" i="1"/>
  <c r="B1302" i="1"/>
  <c r="B1301" i="1"/>
  <c r="B1300" i="1"/>
  <c r="B1299" i="1"/>
  <c r="B1298" i="1"/>
  <c r="B1297" i="1"/>
  <c r="B1296" i="1"/>
  <c r="B1295" i="1"/>
  <c r="B1294" i="1"/>
  <c r="B1293" i="1"/>
  <c r="B1292" i="1"/>
  <c r="B1291" i="1"/>
  <c r="B1290" i="1"/>
  <c r="B1289" i="1"/>
  <c r="B1288" i="1"/>
  <c r="B1287" i="1"/>
  <c r="B1286" i="1"/>
  <c r="B1285" i="1"/>
  <c r="B1284" i="1"/>
  <c r="B1283" i="1"/>
  <c r="B1282" i="1"/>
  <c r="B1281" i="1"/>
  <c r="B1280" i="1"/>
  <c r="B1279" i="1"/>
  <c r="B1278" i="1"/>
  <c r="B1277" i="1"/>
  <c r="B1276" i="1"/>
  <c r="B1275" i="1"/>
  <c r="B1274" i="1"/>
  <c r="B1273" i="1"/>
  <c r="B1272" i="1"/>
  <c r="B1271" i="1"/>
  <c r="B1270" i="1"/>
  <c r="B1269" i="1"/>
  <c r="B1268" i="1"/>
  <c r="B1267" i="1"/>
  <c r="B1266" i="1"/>
  <c r="B1265" i="1"/>
  <c r="B1264" i="1"/>
  <c r="B1263" i="1"/>
  <c r="B1262" i="1"/>
  <c r="B1261" i="1"/>
  <c r="B1260" i="1"/>
  <c r="B1259" i="1"/>
  <c r="B1258" i="1"/>
  <c r="B1257" i="1"/>
  <c r="B1256" i="1"/>
  <c r="B1255" i="1"/>
  <c r="B1254" i="1"/>
  <c r="B1253" i="1"/>
  <c r="B1252" i="1"/>
  <c r="B1251" i="1"/>
  <c r="B1250" i="1"/>
  <c r="B1249" i="1"/>
  <c r="B1248" i="1"/>
  <c r="B1247" i="1"/>
  <c r="B1246" i="1"/>
  <c r="B1245" i="1"/>
  <c r="B1244" i="1"/>
  <c r="B1243" i="1"/>
  <c r="B1242" i="1"/>
  <c r="B1241" i="1"/>
  <c r="B1240" i="1"/>
  <c r="B1239" i="1"/>
  <c r="B1238" i="1"/>
  <c r="B1237" i="1"/>
  <c r="B1236" i="1"/>
  <c r="B1235" i="1"/>
  <c r="B1234" i="1"/>
  <c r="B1233" i="1"/>
  <c r="B1232" i="1"/>
  <c r="B1231" i="1"/>
  <c r="B1230" i="1"/>
  <c r="B1229" i="1"/>
  <c r="B1228" i="1"/>
  <c r="B1227" i="1"/>
  <c r="B1226" i="1"/>
  <c r="B1225" i="1"/>
  <c r="B1224" i="1"/>
  <c r="B1223" i="1"/>
  <c r="B1222" i="1"/>
  <c r="B1221" i="1"/>
  <c r="B1220" i="1"/>
  <c r="B1219" i="1"/>
  <c r="B1218" i="1"/>
  <c r="B1217" i="1"/>
  <c r="B1216" i="1"/>
  <c r="B1215" i="1"/>
  <c r="B1214" i="1"/>
  <c r="B1213" i="1"/>
  <c r="B1212" i="1"/>
  <c r="B1211" i="1"/>
  <c r="B1210" i="1"/>
  <c r="B1209" i="1"/>
  <c r="B1208" i="1"/>
  <c r="B1207" i="1"/>
  <c r="B1206" i="1"/>
  <c r="B1205" i="1"/>
  <c r="B1204" i="1"/>
  <c r="B1203" i="1"/>
  <c r="B1202" i="1"/>
  <c r="B1201" i="1"/>
  <c r="B1200" i="1"/>
  <c r="B1199" i="1"/>
  <c r="B1198" i="1"/>
  <c r="B1197" i="1"/>
  <c r="B1196" i="1"/>
  <c r="B1195" i="1"/>
  <c r="B1194" i="1"/>
  <c r="B1193" i="1"/>
  <c r="B1192" i="1"/>
  <c r="B1191" i="1"/>
  <c r="B1190" i="1"/>
  <c r="B1189" i="1"/>
  <c r="B1188" i="1"/>
  <c r="B1187" i="1"/>
  <c r="B1186" i="1"/>
  <c r="B1185" i="1"/>
  <c r="B1184" i="1"/>
  <c r="B1183" i="1"/>
  <c r="B1182" i="1"/>
  <c r="B1181" i="1"/>
  <c r="B1180" i="1"/>
  <c r="B1179" i="1"/>
  <c r="B1178" i="1"/>
  <c r="B1177" i="1"/>
  <c r="B1176" i="1"/>
  <c r="B1175" i="1"/>
  <c r="B1174" i="1"/>
  <c r="B1173" i="1"/>
  <c r="B1172" i="1"/>
  <c r="B1171" i="1"/>
  <c r="B1170" i="1"/>
  <c r="B1169" i="1"/>
  <c r="B1168" i="1"/>
  <c r="B1167" i="1"/>
  <c r="B1166" i="1"/>
  <c r="B1165" i="1"/>
  <c r="B1164" i="1"/>
  <c r="B1163" i="1"/>
  <c r="B1162" i="1"/>
  <c r="B1161" i="1"/>
  <c r="B1160" i="1"/>
  <c r="B1159" i="1"/>
  <c r="B1158" i="1"/>
  <c r="B1157" i="1"/>
  <c r="B1156" i="1"/>
  <c r="B1155" i="1"/>
  <c r="B1154" i="1"/>
  <c r="B1153" i="1"/>
  <c r="B1152" i="1"/>
  <c r="B1151" i="1"/>
  <c r="B1150" i="1"/>
  <c r="B1149" i="1"/>
  <c r="B1148" i="1"/>
  <c r="B1147" i="1"/>
  <c r="B1146" i="1"/>
  <c r="B1145" i="1"/>
  <c r="B1144" i="1"/>
  <c r="B1143" i="1"/>
  <c r="B1142" i="1"/>
  <c r="B1141" i="1"/>
  <c r="B1140" i="1"/>
  <c r="B1139" i="1"/>
  <c r="B1138" i="1"/>
  <c r="B1137" i="1"/>
  <c r="B1136" i="1"/>
  <c r="B1135" i="1"/>
  <c r="B1134" i="1"/>
  <c r="B1133" i="1"/>
  <c r="B1132" i="1"/>
  <c r="B1131" i="1"/>
  <c r="B1130" i="1"/>
  <c r="B1129" i="1"/>
  <c r="B1128" i="1"/>
  <c r="B1127" i="1"/>
  <c r="B1126" i="1"/>
  <c r="B1125" i="1"/>
  <c r="B1124" i="1"/>
  <c r="B1123" i="1"/>
  <c r="B1122" i="1"/>
  <c r="B1121" i="1"/>
  <c r="B1120" i="1"/>
  <c r="B1119" i="1"/>
  <c r="B1118" i="1"/>
  <c r="B1117" i="1"/>
  <c r="B1116" i="1"/>
  <c r="B1115" i="1"/>
  <c r="B1114" i="1"/>
  <c r="B1113" i="1"/>
  <c r="B1112" i="1"/>
  <c r="B1111" i="1"/>
  <c r="B1110" i="1"/>
  <c r="B1109" i="1"/>
  <c r="B1108" i="1"/>
  <c r="B1107" i="1"/>
  <c r="B1106" i="1"/>
  <c r="B1105" i="1"/>
  <c r="B1104" i="1"/>
  <c r="B1103" i="1"/>
  <c r="B1102" i="1"/>
  <c r="B1101" i="1"/>
  <c r="B1100" i="1"/>
  <c r="B1099" i="1"/>
  <c r="B1098" i="1"/>
  <c r="B1097" i="1"/>
  <c r="B1096" i="1"/>
  <c r="B1095" i="1"/>
  <c r="B1094" i="1"/>
  <c r="B1093" i="1"/>
  <c r="B1092" i="1"/>
  <c r="B1091" i="1"/>
  <c r="B1090" i="1"/>
  <c r="B1089" i="1"/>
  <c r="B1088" i="1"/>
  <c r="B1087" i="1"/>
  <c r="B1086" i="1"/>
  <c r="B1085" i="1"/>
  <c r="B1084" i="1"/>
  <c r="B1083" i="1"/>
  <c r="B1082" i="1"/>
  <c r="B1081" i="1"/>
  <c r="B1080" i="1"/>
  <c r="B1079" i="1"/>
  <c r="B1078" i="1"/>
  <c r="B1077" i="1"/>
  <c r="B1076" i="1"/>
  <c r="B1075" i="1"/>
  <c r="B1074" i="1"/>
  <c r="B1073" i="1"/>
  <c r="B1072" i="1"/>
  <c r="B1071" i="1"/>
  <c r="B1070" i="1"/>
  <c r="B1069" i="1"/>
  <c r="B1068" i="1"/>
  <c r="B1067" i="1"/>
  <c r="B1066" i="1"/>
  <c r="B1065" i="1"/>
  <c r="B1064" i="1"/>
  <c r="B1063" i="1"/>
  <c r="B1062" i="1"/>
  <c r="B1061" i="1"/>
  <c r="B1060" i="1"/>
  <c r="B1059" i="1"/>
  <c r="B1058" i="1"/>
  <c r="B1057" i="1"/>
  <c r="B1056" i="1"/>
  <c r="B1055" i="1"/>
  <c r="B1054" i="1"/>
  <c r="B1053" i="1"/>
  <c r="B1052" i="1"/>
  <c r="B1051" i="1"/>
  <c r="B1050" i="1"/>
  <c r="B1049" i="1"/>
  <c r="B1048" i="1"/>
  <c r="B1047" i="1"/>
  <c r="B1046" i="1"/>
  <c r="B1045" i="1"/>
  <c r="B1044" i="1"/>
  <c r="B1043" i="1"/>
  <c r="B1042" i="1"/>
  <c r="B1041" i="1"/>
  <c r="B1040" i="1"/>
  <c r="B1039" i="1"/>
  <c r="B1038" i="1"/>
  <c r="B1037" i="1"/>
  <c r="B1036" i="1"/>
  <c r="B1035" i="1"/>
  <c r="B1034" i="1"/>
  <c r="B1033" i="1"/>
  <c r="B1032" i="1"/>
  <c r="B1031" i="1"/>
  <c r="B1030" i="1"/>
  <c r="B1029" i="1"/>
  <c r="B1028" i="1"/>
  <c r="B1027" i="1"/>
  <c r="B1026" i="1"/>
  <c r="B1025" i="1"/>
  <c r="B1024" i="1"/>
  <c r="B1023" i="1"/>
  <c r="B1022" i="1"/>
  <c r="B1021" i="1"/>
  <c r="B1020" i="1"/>
  <c r="B1019" i="1"/>
  <c r="B1018" i="1"/>
  <c r="B1017" i="1"/>
  <c r="B1016" i="1"/>
  <c r="B1015" i="1"/>
  <c r="B1014" i="1"/>
  <c r="B1013" i="1"/>
  <c r="B1012" i="1"/>
  <c r="B1011" i="1"/>
  <c r="B1010" i="1"/>
  <c r="B1009" i="1"/>
  <c r="B1008" i="1"/>
  <c r="B1007" i="1"/>
  <c r="B1006" i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E1781" i="1"/>
  <c r="F1781" i="1" s="1"/>
  <c r="D1781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781" i="1" l="1"/>
</calcChain>
</file>

<file path=xl/sharedStrings.xml><?xml version="1.0" encoding="utf-8"?>
<sst xmlns="http://schemas.openxmlformats.org/spreadsheetml/2006/main" count="4573" uniqueCount="485">
  <si>
    <t>UNIDAD EJECUTORA</t>
  </si>
  <si>
    <t>ENTIDAD</t>
  </si>
  <si>
    <t>CATEGORÍA AUSTERIDAD GASTO</t>
  </si>
  <si>
    <t>01-01-01</t>
  </si>
  <si>
    <t>AHORRO EN PUBLICIDAD ESTATAL</t>
  </si>
  <si>
    <t>ARRENDAMIENTO DE BIENES INMUEBLES</t>
  </si>
  <si>
    <t>CONSUMO DE AGUA</t>
  </si>
  <si>
    <t>CONSUMO DE ENERGÍA</t>
  </si>
  <si>
    <t>CONTRATACION DE PERSONAL PARA LA PRESTACION DE SERVICIOS Y APOYO A LA GESTIÓN</t>
  </si>
  <si>
    <t>ESQUEMAS DE SEGURIDAD</t>
  </si>
  <si>
    <t>EVENTOS</t>
  </si>
  <si>
    <t>HORAS EXTRAS Y VACACIONES</t>
  </si>
  <si>
    <t>MANTENIMIENTO DE BIENES INMUEBLES, CAMBIO DE SEDE Y ADQUISIÓN DE BIENES MUEBLES</t>
  </si>
  <si>
    <t>PAPELERÍA Y TELEFONÍA</t>
  </si>
  <si>
    <t>RECONOCIMIENTO DE VIÁTICOS</t>
  </si>
  <si>
    <t>SUMINISTRO DE TIQUETES</t>
  </si>
  <si>
    <t>SUSCRIPCIÓN A PERIÓDICOS Y REVISTAS, PUBLICACIONES Y BASES DE DATOS</t>
  </si>
  <si>
    <t>01-01-02</t>
  </si>
  <si>
    <t>VEHÍCULOS OFICIALES</t>
  </si>
  <si>
    <t>02-01-01</t>
  </si>
  <si>
    <t>PRESIDENCIA DE LA REPUBLICA - GESTION GENERAL</t>
  </si>
  <si>
    <t>02-09-00</t>
  </si>
  <si>
    <t>02-11-00</t>
  </si>
  <si>
    <t>02-12-00</t>
  </si>
  <si>
    <t>AGENCIA PARA LA REINCORPORACION Y LA NORMALIZACION - ARN</t>
  </si>
  <si>
    <t>CONDECORACIONES</t>
  </si>
  <si>
    <t>02-13-00</t>
  </si>
  <si>
    <t>AGENCIA NACIONAL INMOBILIARIA VIRGILIO BARCO VARGAS</t>
  </si>
  <si>
    <t>02-14-01</t>
  </si>
  <si>
    <t>02-14-02</t>
  </si>
  <si>
    <t>DIRECCIÓN DE SUSTITUCIÓN DE CULTIVOS DE USO ILÍCITO</t>
  </si>
  <si>
    <t>03-01-01</t>
  </si>
  <si>
    <t>03-03-00</t>
  </si>
  <si>
    <t>03-24-00</t>
  </si>
  <si>
    <t>04-01-01</t>
  </si>
  <si>
    <t>04-02-00</t>
  </si>
  <si>
    <t>FONDO ROTATORIO DEL DANE</t>
  </si>
  <si>
    <t>04-03-00</t>
  </si>
  <si>
    <t>05-01-01</t>
  </si>
  <si>
    <t>05-03-00</t>
  </si>
  <si>
    <t>11-01-01</t>
  </si>
  <si>
    <t>11-02-00</t>
  </si>
  <si>
    <t>FONDO ROTATORIO DEL MINISTERIO DE RELACIONES EXTERIORES</t>
  </si>
  <si>
    <t>11-04-00</t>
  </si>
  <si>
    <t>12-01-01</t>
  </si>
  <si>
    <t>12-04-00</t>
  </si>
  <si>
    <t>SUPERINTENDENCIA DE NOTARIADO Y REGISTRO</t>
  </si>
  <si>
    <t>12-08-00</t>
  </si>
  <si>
    <t>INSTITUTO NACIONAL PENITENCIARIO Y CARCELARIO - INPEC</t>
  </si>
  <si>
    <t>12-10-00</t>
  </si>
  <si>
    <t>12-11-00</t>
  </si>
  <si>
    <t>UNIDAD DE SERVICIOS PENITENCIARIOS Y CARCELARIOS - USPEC</t>
  </si>
  <si>
    <t>13-01-01</t>
  </si>
  <si>
    <t>COMISIONES DE ESTUDIO Y SERVICIOS</t>
  </si>
  <si>
    <t>13-01-17</t>
  </si>
  <si>
    <t>13-01-18</t>
  </si>
  <si>
    <t>13-08-00</t>
  </si>
  <si>
    <t>13-09-00</t>
  </si>
  <si>
    <t>13-10-00</t>
  </si>
  <si>
    <t>13-12-00</t>
  </si>
  <si>
    <t>13-13-00</t>
  </si>
  <si>
    <t>SUPERINTENDENCIA FINANCIERA DE COLOMBIA</t>
  </si>
  <si>
    <t>13-14-01</t>
  </si>
  <si>
    <t>13-15-00</t>
  </si>
  <si>
    <t>15-01-01</t>
  </si>
  <si>
    <t>15-01-02</t>
  </si>
  <si>
    <t>MINISTERIO DE DEFENSA NACIONAL - COMANDO GENERAL</t>
  </si>
  <si>
    <t>15-01-03</t>
  </si>
  <si>
    <t>15-01-04</t>
  </si>
  <si>
    <t>MINISTERIO DE DEFENSA NACIONAL - ARMADA</t>
  </si>
  <si>
    <t>15-01-05</t>
  </si>
  <si>
    <t>REGALOS CORPORATIVOS</t>
  </si>
  <si>
    <t>15-01-11</t>
  </si>
  <si>
    <t>MINISTERIO DE DEFENSA NACIONAL - SALUD</t>
  </si>
  <si>
    <t>15-01-12</t>
  </si>
  <si>
    <t>15-01-13</t>
  </si>
  <si>
    <t>15-03-00</t>
  </si>
  <si>
    <t>CAJA DE RETIRO DE LAS FUERZAS MILITARES</t>
  </si>
  <si>
    <t>15-07-00</t>
  </si>
  <si>
    <t>15-08-00</t>
  </si>
  <si>
    <t>DEFENSA CIVIL COLOMBIANA, GUILLERMO LEÓN VALENCIA</t>
  </si>
  <si>
    <t>15-10-00</t>
  </si>
  <si>
    <t>CLUB MILITAR DE OFICIALES</t>
  </si>
  <si>
    <t>15-11-00</t>
  </si>
  <si>
    <t>15-12-01</t>
  </si>
  <si>
    <t>15-16-00</t>
  </si>
  <si>
    <t>SUPERINTENDENCIA DE VIGILANCIA Y SEGURIDAD PRIVADA</t>
  </si>
  <si>
    <t>15-19-00</t>
  </si>
  <si>
    <t>HOSPITAL MILITAR</t>
  </si>
  <si>
    <t>15-20-00</t>
  </si>
  <si>
    <t>15-21-00</t>
  </si>
  <si>
    <t>UNIDAD ADMINISTRATIVA ESPECIAL DE LA JUSTICIA PENAL MILITAR Y POLICIAL</t>
  </si>
  <si>
    <t>16-01-01</t>
  </si>
  <si>
    <t>16-01-02</t>
  </si>
  <si>
    <t>17-01-01</t>
  </si>
  <si>
    <t>17-01-06</t>
  </si>
  <si>
    <t>17-02-00</t>
  </si>
  <si>
    <t>INSTITUTO COLOMBIANO AGROPECUARIO (ICA)</t>
  </si>
  <si>
    <t>17-15-00</t>
  </si>
  <si>
    <t>AUTORIDAD NACIONAL DE ACUICULTURA Y PESCA - AUNAP</t>
  </si>
  <si>
    <t>17-16-00</t>
  </si>
  <si>
    <t>17-17-00</t>
  </si>
  <si>
    <t>AGENCIA NACIONAL DE TIERRAS - ANT</t>
  </si>
  <si>
    <t>17-18-00</t>
  </si>
  <si>
    <t>AGENCIA DE DESARROLLO RURAL - ADR</t>
  </si>
  <si>
    <t>19-01-01</t>
  </si>
  <si>
    <t>19-01-06</t>
  </si>
  <si>
    <t>19-03-00</t>
  </si>
  <si>
    <t>INSTITUTO NACIONAL DE SALUD (INS)</t>
  </si>
  <si>
    <t>19-10-00</t>
  </si>
  <si>
    <t>SUPERINTENDENCIA NACIONAL DE SALUD</t>
  </si>
  <si>
    <t>19-12-00</t>
  </si>
  <si>
    <t>INSTITUTO NACIONAL DE VIGILANCIA DE MEDICAMENTOS Y ALIMENTOS - INVIMA</t>
  </si>
  <si>
    <t>19-13-01</t>
  </si>
  <si>
    <t>19-14-01</t>
  </si>
  <si>
    <t>19-14-02</t>
  </si>
  <si>
    <t>21-01-01</t>
  </si>
  <si>
    <t>21-01-13</t>
  </si>
  <si>
    <t>MINISTERIO DE MINAS Y ENERGIA - COMISION DE REGULACION DE ENERGIA Y GAS - CREG -</t>
  </si>
  <si>
    <t>21-03-00</t>
  </si>
  <si>
    <t>21-09-00</t>
  </si>
  <si>
    <t>UNIDAD DE PLANEACION MINERO ENERGETICA - UPME</t>
  </si>
  <si>
    <t>21-10-00</t>
  </si>
  <si>
    <t>21-11-00</t>
  </si>
  <si>
    <t>AGENCIA NACIONAL DE HIDROCARBUROS - ANH</t>
  </si>
  <si>
    <t>21-12-00</t>
  </si>
  <si>
    <t>22-01-01</t>
  </si>
  <si>
    <t>MINISTERIO EDUCACION NACIONAL - GESTION GENERAL</t>
  </si>
  <si>
    <t>22-09-00</t>
  </si>
  <si>
    <t>INSTITUTO NACIONAL PARA SORDOS (INSOR)</t>
  </si>
  <si>
    <t>22-10-00</t>
  </si>
  <si>
    <t>INSTITUTO NACIONAL PARA CIEGOS (INCI)</t>
  </si>
  <si>
    <t>22-34-00</t>
  </si>
  <si>
    <t>ESCUELA TECNOLOGICA INSTITUTO TECNICO CENTRAL</t>
  </si>
  <si>
    <t>22-38-00</t>
  </si>
  <si>
    <t>INSTITUTO NACIONAL DE FORMACION TECNICA PROFESIONAL DE SAN ANDRES Y PROVIDENCIA</t>
  </si>
  <si>
    <t>22-39-00</t>
  </si>
  <si>
    <t>INSTITUTO NACIONAL DE FORMACION TECNICA PROFESIONAL DE SAN JUAN DEL CESAR</t>
  </si>
  <si>
    <t>22-41-00</t>
  </si>
  <si>
    <t>INSTITUTO TOLIMENSE DE FORMACION TECNICA PROFESIONAL</t>
  </si>
  <si>
    <t>22-42-00</t>
  </si>
  <si>
    <t>INSTITUTO TECNICO NACIONAL DE COMERCIO SIMON RODRIGUEZ DE CALI</t>
  </si>
  <si>
    <t>22-46-00</t>
  </si>
  <si>
    <t>UNIDAD ADMINISTRATIVA ESPECIAL DE ALIMENTACION ESCOLAR</t>
  </si>
  <si>
    <t>23-01-01</t>
  </si>
  <si>
    <t>23-06-00</t>
  </si>
  <si>
    <t>23-08-00</t>
  </si>
  <si>
    <t>UNIDAD ADMINISTRATIVA ESPECIAL COMISION DE REGULACION DE COMUNICACIONES</t>
  </si>
  <si>
    <t>23-09-00</t>
  </si>
  <si>
    <t>AGENCIA NACIONAL DEL ESPECTRO - ANE</t>
  </si>
  <si>
    <t>23-11-00</t>
  </si>
  <si>
    <t>23-12-00</t>
  </si>
  <si>
    <t>24-01-01</t>
  </si>
  <si>
    <t>MINISTERIO DE TRANSPORTE - GESTION GENERAL</t>
  </si>
  <si>
    <t>24-02-00</t>
  </si>
  <si>
    <t>INSTITUTO NACIONAL DE VIAS</t>
  </si>
  <si>
    <t>24-12-00</t>
  </si>
  <si>
    <t>UNIDAD ADMINISTRATIVA ESPECIAL DE LA AERONAUTICA CIVIL</t>
  </si>
  <si>
    <t>24-13-00</t>
  </si>
  <si>
    <t>AGENCIA NACIONAL DE INFRAESTRUCTURA</t>
  </si>
  <si>
    <t>24-14-00</t>
  </si>
  <si>
    <t>UNIDAD DE PLANEACION DEL SECTOR DE INFRAESTRUCTURA DE TRANSPORTE</t>
  </si>
  <si>
    <t>24-16-00</t>
  </si>
  <si>
    <t>AGENCIA NACIONAL DE SEGURIDAD VIAL</t>
  </si>
  <si>
    <t>24-17-00</t>
  </si>
  <si>
    <t>SUPERINTENDENCIA DE PUERTOS Y TRANSPORTE</t>
  </si>
  <si>
    <t>25-01-01</t>
  </si>
  <si>
    <t>25-01-05</t>
  </si>
  <si>
    <t>MINISTERIO PUBLICO - INSTITUTO DE ESTUDIOS DEL MINISTERIO PUBLICO</t>
  </si>
  <si>
    <t>25-02-00</t>
  </si>
  <si>
    <t>DEFENSORIA DEL PUEBLO</t>
  </si>
  <si>
    <t>26-01-01</t>
  </si>
  <si>
    <t>26-02-00</t>
  </si>
  <si>
    <t>27-01-02</t>
  </si>
  <si>
    <t>RAMA JUDICIAL - CONSEJO SUPERIOR DE LA JUDICATURA</t>
  </si>
  <si>
    <t>27-01-03</t>
  </si>
  <si>
    <t>RAMA JUDICIAL - CORTE SUPREMA DE JUSTICIA</t>
  </si>
  <si>
    <t>27-01-04</t>
  </si>
  <si>
    <t>RAMA JUDICIAL - CONSEJO DE ESTADO</t>
  </si>
  <si>
    <t>27-01-05</t>
  </si>
  <si>
    <t>RAMA JUDICIAL - CORTE CONSTITUCIONAL</t>
  </si>
  <si>
    <t>27-01-08</t>
  </si>
  <si>
    <t>RAMA JUDICIAL - TRIBUNALES Y JUZGADOS</t>
  </si>
  <si>
    <t>27-01-09</t>
  </si>
  <si>
    <t>COMISIÓN NACIONAL DE DISCIPLINA JUDICIAL</t>
  </si>
  <si>
    <t>28-01-01</t>
  </si>
  <si>
    <t>REGISTRADURIA NACIONAL DEL ESTADO CIVIL - GESTION GENERAL</t>
  </si>
  <si>
    <t>28-01-02</t>
  </si>
  <si>
    <t>REGISTRADURIA NACIONAL DEL ESTADO CIVIL - CONSEJO NACIONAL ELECTORAL</t>
  </si>
  <si>
    <t>28-02-00</t>
  </si>
  <si>
    <t>FONDO ROTATORIO DE LA REGISTRADURIA</t>
  </si>
  <si>
    <t>29-01-01</t>
  </si>
  <si>
    <t>FISCALIA GENERAL DE LA NACION - GESTION GENERAL</t>
  </si>
  <si>
    <t>29-02-00</t>
  </si>
  <si>
    <t>INSTITUTO NACIONAL DE MEDICINA LEGAL Y CIENCIAS FORENSES</t>
  </si>
  <si>
    <t>29-04-00</t>
  </si>
  <si>
    <t>FONDO ESPECIAL PARA LA ADMINISTRACION DE BIENES DE LA FISCALIA GENERAL DE LA NACION</t>
  </si>
  <si>
    <t>32-01-01</t>
  </si>
  <si>
    <t>MINISTERIO DE AMBIENTE Y DESARROLLO SOSTENIBLE - GESTION GENERAL</t>
  </si>
  <si>
    <t>32-01-02</t>
  </si>
  <si>
    <t>PARQUES NACIONALES NATURALES DE COLOMBIA</t>
  </si>
  <si>
    <t>32-01-04</t>
  </si>
  <si>
    <t>AUTORIDAD NACIONAL DE LICENCIAS AMBIENTALES ANLA</t>
  </si>
  <si>
    <t>32-02-00</t>
  </si>
  <si>
    <t>32-04-01</t>
  </si>
  <si>
    <t>32-08-00</t>
  </si>
  <si>
    <t>32-09-00</t>
  </si>
  <si>
    <t>32-10-00</t>
  </si>
  <si>
    <t>32-11-00</t>
  </si>
  <si>
    <t>32-12-00</t>
  </si>
  <si>
    <t>32-14-00</t>
  </si>
  <si>
    <t>32-15-00</t>
  </si>
  <si>
    <t>32-16-00</t>
  </si>
  <si>
    <t>32-19-00</t>
  </si>
  <si>
    <t>32-21-00</t>
  </si>
  <si>
    <t>32-22-00</t>
  </si>
  <si>
    <t>32-23-00</t>
  </si>
  <si>
    <t>32-24-00</t>
  </si>
  <si>
    <t>32-26-00</t>
  </si>
  <si>
    <t>32-27-00</t>
  </si>
  <si>
    <t>32-28-00</t>
  </si>
  <si>
    <t>32-29-00</t>
  </si>
  <si>
    <t>32-31-00</t>
  </si>
  <si>
    <t>32-32-00</t>
  </si>
  <si>
    <t>32-34-00</t>
  </si>
  <si>
    <t>32-35-00</t>
  </si>
  <si>
    <t>32-36-00</t>
  </si>
  <si>
    <t>32-37-00</t>
  </si>
  <si>
    <t>32-39-00</t>
  </si>
  <si>
    <t>33-01-01</t>
  </si>
  <si>
    <t>33-04-00</t>
  </si>
  <si>
    <t>ARCHIVO GENERAL DE LA NACION</t>
  </si>
  <si>
    <t>33-05-00</t>
  </si>
  <si>
    <t>INSTITUTO COLOMBIANO DE ANTROPOLOGIA E HISTORIA</t>
  </si>
  <si>
    <t>33-07-00</t>
  </si>
  <si>
    <t>INSTITUTO CARO Y CUERVO</t>
  </si>
  <si>
    <t>34-01-01</t>
  </si>
  <si>
    <t>AUDITORIA GENERAL DE LA REPUBLICA - GESTION GENERAL</t>
  </si>
  <si>
    <t>35-01-01</t>
  </si>
  <si>
    <t>MINCOMERCIO INDUSTRIA TURISMO - GESTION GENERAL</t>
  </si>
  <si>
    <t>35-01-02</t>
  </si>
  <si>
    <t>MINCOMERCIO INDUSTRIA TURISMO - DIRECCION GENERAL DE COMERCIO EXTERIOR</t>
  </si>
  <si>
    <t>35-02-00</t>
  </si>
  <si>
    <t>SUPERINTENDENCIA DE SOCIEDADES</t>
  </si>
  <si>
    <t>35-03-00</t>
  </si>
  <si>
    <t>SUPERINTENDENCIA DE INDUSTRIA Y COMERCIO</t>
  </si>
  <si>
    <t>35-04-00</t>
  </si>
  <si>
    <t>UNIDAD ADMINISTRATIVA ESPECIAL JUNTA CENTRAL CONTADORES</t>
  </si>
  <si>
    <t>35-05-00</t>
  </si>
  <si>
    <t>36-01-01</t>
  </si>
  <si>
    <t>MINISTERIO DEL TRABAJO - GESTION GENERAL</t>
  </si>
  <si>
    <t>36-01-07</t>
  </si>
  <si>
    <t>MINISTERIO DEL TRABAJO - SUPERINTENDENCIA DE SUBSIDIO FAMILIAR</t>
  </si>
  <si>
    <t>36-02-00</t>
  </si>
  <si>
    <t>SERVICIO NACIONAL DE APRENDIZAJE (SENA)</t>
  </si>
  <si>
    <t>36-12-00</t>
  </si>
  <si>
    <t>UNIDAD ADMINISTRATIVA ESPECIAL DE ORGANIZACIONES SOLIDARIAS</t>
  </si>
  <si>
    <t>36-13-00</t>
  </si>
  <si>
    <t>37-01-01</t>
  </si>
  <si>
    <t>37-01-02</t>
  </si>
  <si>
    <t>DIRECCIÓN DE LA AUTORIDAD NACIONAL DE CONSULTA PREVIA</t>
  </si>
  <si>
    <t>37-03-00</t>
  </si>
  <si>
    <t>DIRECCION NACIONAL DEL DERECHO DE AUTOR</t>
  </si>
  <si>
    <t>37-04-00</t>
  </si>
  <si>
    <t>37-08-00</t>
  </si>
  <si>
    <t>37-09-00</t>
  </si>
  <si>
    <t>DIRECCION NACIONAL DE BOMBEROS</t>
  </si>
  <si>
    <t>38-01-00</t>
  </si>
  <si>
    <t>39-01-01</t>
  </si>
  <si>
    <t>40-01-01</t>
  </si>
  <si>
    <t>40-01-02</t>
  </si>
  <si>
    <t>40-02-00</t>
  </si>
  <si>
    <t>FONDO NACIONAL DE VIVIENDA - FONVIVIENDA</t>
  </si>
  <si>
    <t>41-01-01</t>
  </si>
  <si>
    <t>41-04-00</t>
  </si>
  <si>
    <t>41-05-00</t>
  </si>
  <si>
    <t>41-06-00</t>
  </si>
  <si>
    <t>INSTITUTO COLOMBIANO DE BIENESTAR FAMILIAR (ICBF)</t>
  </si>
  <si>
    <t>42-01-01</t>
  </si>
  <si>
    <t>43-01-01</t>
  </si>
  <si>
    <t>44-01-01</t>
  </si>
  <si>
    <t>44-02-00</t>
  </si>
  <si>
    <t>44-03-00</t>
  </si>
  <si>
    <t>Comparativo de datos de austeridad del gasto por unidad ejecutora y categoría</t>
  </si>
  <si>
    <t>AHORRO</t>
  </si>
  <si>
    <t>VARIACIÓN</t>
  </si>
  <si>
    <t>Fuente: Sistema Integrado de Información Financiera -SIIF Nación</t>
  </si>
  <si>
    <t>32-18-00</t>
  </si>
  <si>
    <t>32-30-00</t>
  </si>
  <si>
    <t>32-38-00</t>
  </si>
  <si>
    <t>Datos comparados (acumulados a 31 de diciembre) de las vigencias 2022 y 2023</t>
  </si>
  <si>
    <t>16-01-03</t>
  </si>
  <si>
    <t>SERVICIO DE SEGURIDAD Y VIGILANCIA</t>
  </si>
  <si>
    <t>PCI</t>
  </si>
  <si>
    <t>Nombre</t>
  </si>
  <si>
    <t>SENADO DE LA REPUBLICA</t>
  </si>
  <si>
    <t>CAMARA DE REPRESENTANTES</t>
  </si>
  <si>
    <t xml:space="preserve">AGENCIA PRESIDENCIAL DE COOPERACION INTERNACIONAL DE COLOMBIA, APC - COLOMBIA </t>
  </si>
  <si>
    <t xml:space="preserve">UNIDAD NACIONAL PARA LA GESTION DEL RIESGO DE DESASTRES </t>
  </si>
  <si>
    <t>AGENCIA DE RENOVACION DEL TERRITORIO ART - GESTION GENERAL</t>
  </si>
  <si>
    <t>DEPARTAMENTO NACIONAL DE PLANEACION - GESTION GENERAL</t>
  </si>
  <si>
    <t>UNIDAD ADMINISTRATIVA ESPECIAL - AGENCIA NACIONAL DE CONTRATACION PUBLICA - COLOMBIA COMPRA EFICIENTE</t>
  </si>
  <si>
    <t>SUPERINTENDENCIA DE SERVICIOS PÚBLICOS DOMICILIARIOS</t>
  </si>
  <si>
    <t>DEPARTAMENTO ADMINISTRATIVO NACIONAL DE ESTADÍSTICA (DANE) - GESTIÓN GENERAL</t>
  </si>
  <si>
    <t>INSTITUTO GEOGRÁFICO AGUSTÍN CODAZZI - IGAC</t>
  </si>
  <si>
    <t>DEPARTAMENTO DE LA FUNCIÓN PÚBLICA - GESTIÓN GENERAL</t>
  </si>
  <si>
    <t>ESCUELA SUPERIOR DE ADMINISTRACIÓN PÚBLICA (ESAP)</t>
  </si>
  <si>
    <t>MINIRELACIONES EXTERIORES - GESTIÓN GENERAL</t>
  </si>
  <si>
    <t>UNIDAD ADMINISTRATIVA ESPECIAL MIGRACIÓN COLOMBIA</t>
  </si>
  <si>
    <t>MINISTERIO DE JUSTICIA Y DEL DERECHO - GESTION GENERAL</t>
  </si>
  <si>
    <t>UNIDAD ADMINISTRATIVA ESPECIAL AGENCIA NACIONAL DE DEFENSA JURÍDICA DEL ESTADO</t>
  </si>
  <si>
    <t>MINISTERIO DE HACIENDA Y CRÉDITO PÚBLICO - GESTIÓN GENERAL</t>
  </si>
  <si>
    <t>UNIDAD ADMINISTRATIVA ESPECIAL AGENCIA DEL INSPECTOR GENERAL DE TRIBUTOS, RENTAS Y CONTRIBUCIONES PARAFISCALES (ITRC)</t>
  </si>
  <si>
    <t>UNIDAD ADMINISTRATIVA ESPECIAL UNIDAD DE PROYECCIÓN NORMATIVA Y ESTUDIOS DE REGULACIÓN FINANCIERA (URF)</t>
  </si>
  <si>
    <t>UNIDAD ADMINISTRATIVA ESPECIAL CONTADURÍA GENERAL DE LA NACIÓN</t>
  </si>
  <si>
    <t>SUPERINTENDENCIA DE LA ECONOMÍA SOLIDARIA</t>
  </si>
  <si>
    <t>UNIDAD ADMINISTRATIVA ESPECIAL DIRECCIÓN DE IMPUESTOS Y ADUANAS NACIONALES</t>
  </si>
  <si>
    <t>UNIDAD DE INFORMACIÓN Y ANÁLISIS FINANCIERO</t>
  </si>
  <si>
    <t>UNIDAD ADMINISTRATIVA ESPECIAL DE GESTIÓN  PENSIONAL Y CONTRIBUCIONES PARAFISCALES DE LA PROTECCIÓN SOCIAL (UGPPP) - GESTIÓN GENERAL</t>
  </si>
  <si>
    <t>FONDO ADAPTACIÓN</t>
  </si>
  <si>
    <t>14-01-00</t>
  </si>
  <si>
    <t>SERVICIO DE LA DEUDA PÚBLICA NACIONAL</t>
  </si>
  <si>
    <t>MINISTERIO DE DEFENSA NACIONAL - GESTIÓN GENERAL</t>
  </si>
  <si>
    <t>MINISTERIO DE DEFENSA NACIONAL - EJÉRCITO</t>
  </si>
  <si>
    <t>MINISTERIO DE DEFENSA NACIONAL - FUERZA AÉREA</t>
  </si>
  <si>
    <t>MINISTERIO DE DEFENSA NACIONAL - DIRECCIÓN GENERAL MARITIMA (DIMAR)</t>
  </si>
  <si>
    <t>MINISTERIO DE DEFENSA NACIONAL - DIRECCIÓN DE VETERANOS Y REHABILITACIÓN INCLUSIVA</t>
  </si>
  <si>
    <t>INSTITUTO CASAS FISCALES DEL EJÉRCITO</t>
  </si>
  <si>
    <t>CAJA DE SUELDOS DE RETIRO DE LA POLICÍA NACIONAL</t>
  </si>
  <si>
    <t>FONPOLICÍA - GESTIÓN GENERAL</t>
  </si>
  <si>
    <t>AGENCIA LOGÍSTICA DE LAS FUERZAS MILITARES</t>
  </si>
  <si>
    <t>POLICÍA NACIONAL - GESTIÓN GENERAL</t>
  </si>
  <si>
    <t>POLICÍA NACIONAL - SALUD</t>
  </si>
  <si>
    <t>POLICIA NACIONAL - EDUCACION</t>
  </si>
  <si>
    <t>MINAGRICULTURA - GESTIÓN GENERAL</t>
  </si>
  <si>
    <t>UNIDAD DE PLANIFICACION DE TIERRAS RURALES, ADECUACION DE TIERRAS Y USOS AGROPECUARIOS (UPRA)</t>
  </si>
  <si>
    <t>UNIDAD ADMINISTRATIVA ESPECIAL DE GESTION DE RESTITUCION DE TIERRAS DESPOJADAS</t>
  </si>
  <si>
    <t>MINISTERIO DE SALUD Y PROTECCION SOCIAL - GESTION GENERAL</t>
  </si>
  <si>
    <t>MINISTERIO  DE SALUD Y PROTECCIÓN SOCIAL - UNIDAD ADMINISTRATIVA ESPECIAL FONDO NACIONAL DE ESTUPEFACIENTES</t>
  </si>
  <si>
    <t>FONDO DE PREVISIÓN SOCIAL DEL CONGRESO - PENSIONES</t>
  </si>
  <si>
    <t>19-13-02</t>
  </si>
  <si>
    <t>FONDO DE PREVISIÓN SOCIAL DEL CONGRESO - CESANTÍAS Y VIVIENDA</t>
  </si>
  <si>
    <t xml:space="preserve">FONDO PASIVO SOCIAL DE FERROCARRILES NACIONALES DE COLOMBIA - SALUD </t>
  </si>
  <si>
    <t>FONDO PASIVO SOCIAL DE FERROCARRILES NACIONALES DE COLOMBIA - PENSIONES</t>
  </si>
  <si>
    <t xml:space="preserve">MINISTERIO DE MINAS Y ENERGIA - GESTION GENERAL </t>
  </si>
  <si>
    <t>SERVICIO GEOLOGICO COLOMBIANO</t>
  </si>
  <si>
    <t>INSTITUTO DE PLANIFICACION Y PROMOCION DE SOLUCIONES  ENERGETICAS PARA LAS ZONAS NO INTERCONECTADAS - IPSE</t>
  </si>
  <si>
    <t>AGENCIA NACIONAL DE MINERIA - ANM</t>
  </si>
  <si>
    <t>22-57-01</t>
  </si>
  <si>
    <t>UNIVERSIDADES PUBLICAS - UNIVERSIDAD NACIONAL DE COLOMBIA</t>
  </si>
  <si>
    <t>22-57-02</t>
  </si>
  <si>
    <t>UNIVERSIDADES PÚBLICAS - UNIVERSIDAD DE ANTIOQUIA</t>
  </si>
  <si>
    <t>22-57-03</t>
  </si>
  <si>
    <t>UNIVERSIDADES PÚBLICAS - UNIVERSIDAD DEL VALLE</t>
  </si>
  <si>
    <t>22-57-04</t>
  </si>
  <si>
    <t>UNIVERSIDADES PÚBLICAS - UNIVERSIDAD INDUSTRIAL DE SANTANDER</t>
  </si>
  <si>
    <t>22-57-05</t>
  </si>
  <si>
    <t>UNIVERSIDADES PUBLICAS - UNIVERSIDAD PEDAGOGICA Y TECNOLOGICA DE COLOMBIA</t>
  </si>
  <si>
    <t>22-57-06</t>
  </si>
  <si>
    <t>UNIVERSIDADES PÚBLICAS - UNIVERSIDAD DISTRITAL FRANCISCO JOSE DE CALDAS</t>
  </si>
  <si>
    <t>22-57-07</t>
  </si>
  <si>
    <t>UNIVERSIDADES PÚBLICAS - UNIVERSIDAD DE CARTAGENA</t>
  </si>
  <si>
    <t>22-57-08</t>
  </si>
  <si>
    <t>UNIVERSIDADES PÚBLICAS - UNIVERSIDAD DE NARIÑO</t>
  </si>
  <si>
    <t>22-57-09</t>
  </si>
  <si>
    <t>UNIVERSIDADES PUBLICAS - UNIVERSIDAD NACIONAL ABIERTA Y A DISTANCIA UNAD</t>
  </si>
  <si>
    <t>22-57-10</t>
  </si>
  <si>
    <t>UNIVERSIDADES PÚBLICAS - UNIVERSIDAD DEL MAGDALENA</t>
  </si>
  <si>
    <t>22-57-11</t>
  </si>
  <si>
    <t>UNIVERSIDADES PUBLICAS - UNIVERSIDAD DEL CAUCA</t>
  </si>
  <si>
    <t>22-57-12</t>
  </si>
  <si>
    <t>UNIVERSIDADES PUBLICAS - UNIVERSIDAD TECNOLOGICA DE PEREIRA</t>
  </si>
  <si>
    <t>22-57-13</t>
  </si>
  <si>
    <t>UNIVERSIDADES PÚBLICAS - UNIVERSIDAD DE PAMPLONA</t>
  </si>
  <si>
    <t>22-57-14</t>
  </si>
  <si>
    <t>UNIVERSIDADES PUBLICAS - UNIVERSIDAD SURCOLOMBIANA</t>
  </si>
  <si>
    <t>22-57-15</t>
  </si>
  <si>
    <t>UNIVERSIDADES PUBLICAS - UNIVERSIDAD PEDAGOGICA NACIONAL</t>
  </si>
  <si>
    <t>22-57-16</t>
  </si>
  <si>
    <t>UNIVERSIDADES PUBLICAS - UNIVERSIDAD DE CALDAS</t>
  </si>
  <si>
    <t>22-57-17</t>
  </si>
  <si>
    <t>UNIVERSIDADES PÚBLICAS - UNIVERSIDAD MILITAR NUEVA GRANADA</t>
  </si>
  <si>
    <t>22-57-18</t>
  </si>
  <si>
    <t>UNIVERSIDADES PÚBLICAS - UNIVERSIDAD DEL ATLÁNTICO</t>
  </si>
  <si>
    <t>22-57-19</t>
  </si>
  <si>
    <t>UNIVERSIDADES PÚBLICAS - UNIVERSIDAD DEL TOLIMA</t>
  </si>
  <si>
    <t>22-57-20</t>
  </si>
  <si>
    <t>UNIVERSIDADES PUBLICAS - UNIVERSIDAD DE CORDOBA</t>
  </si>
  <si>
    <t>22-57-21</t>
  </si>
  <si>
    <t>UNIVERSIDADES PÚBLICAS - UNIVERSIDAD DEL QUINDÍO</t>
  </si>
  <si>
    <t>22-57-22</t>
  </si>
  <si>
    <t>UNIVERSIDADES PUBLICAS - UNIVERSIDAD POPULAR DEL CESAR</t>
  </si>
  <si>
    <t>22-57-23</t>
  </si>
  <si>
    <t>UNIVERSIDADES PUBLICAS - UNIVERSIDAD DE LOS LLANOS</t>
  </si>
  <si>
    <t>22-57-24</t>
  </si>
  <si>
    <t>UNIVERSIDADES PÚBLICAS - UNIVERSIDAD FRANCISCO DE PAULA SANTANDER</t>
  </si>
  <si>
    <t>22-57-25</t>
  </si>
  <si>
    <t>UNIVERSIDADES PÚBLICAS - UNIVERSIDAD FRANCISCO DE PAULA SANTANDER SECCIONAL OCAÑA</t>
  </si>
  <si>
    <t>22-57-26</t>
  </si>
  <si>
    <t>UNIVERSIDADES PUBLICAS - UNIVERSIDAD DE LA AMAZONIA</t>
  </si>
  <si>
    <t>22-57-27</t>
  </si>
  <si>
    <t>UNIVERSIDADES PUBLICAS - UNIVERSIDAD COLEGIO MAYOR DE CUNDINAMARCA</t>
  </si>
  <si>
    <t>22-57-28</t>
  </si>
  <si>
    <t>UNIVERSIDADES PÚBLICAS - UNIVERSIDAD DE CUNDINAMARCA</t>
  </si>
  <si>
    <t>22-57-29</t>
  </si>
  <si>
    <t>UNIVERSIDADES PUBLICAS - UNIVERSIDAD TECNOLOGICA DEL CHOCO DIEGO LUIS CORDOBA</t>
  </si>
  <si>
    <t>22-57-30</t>
  </si>
  <si>
    <t>UNIVERSIDADES PÚBLICAS - UNIVERSIDAD DE SUCRE</t>
  </si>
  <si>
    <t>22-57-31</t>
  </si>
  <si>
    <t>UNIVERSIDADES PÚBLICAS - UNIVERSIDAD DE LA GUAJIRA</t>
  </si>
  <si>
    <t>22-57-32</t>
  </si>
  <si>
    <t>UNIVERSIDADES PUBLICAS - UNIVERSIDAD DEL PACIFICO</t>
  </si>
  <si>
    <t>22-57-33</t>
  </si>
  <si>
    <t>UNIVERSIDADES PÚBLICAS - UNIVERSIDAD INTERNACIONAL DEL TRÓPICO AMERICANO</t>
  </si>
  <si>
    <t>22-57-34</t>
  </si>
  <si>
    <t>UNIVERSIDADES PÚBLICAS - UNIVERSIDAD AUTÓNOMA INDÍGENA INTERCULTURAL UAIIN CRIC</t>
  </si>
  <si>
    <t>MINISTERIO DE TECNOLOGÍAS DE LA INFORMACIÓN Y LAS COMUNICACIONES - GESTIÓN GENERAL</t>
  </si>
  <si>
    <t>FONDO UNICO DE TECNOLOGIAS DE LA INFORMACION Y LAS COMUNICACIONES</t>
  </si>
  <si>
    <t>COMPUTADORES PARA EDUCAR (CPE)</t>
  </si>
  <si>
    <t>CORPORACIÓN AGENCIA NACIONAL DE GOBIERNO DIGITAL - AND</t>
  </si>
  <si>
    <t>24-15-00</t>
  </si>
  <si>
    <t>COMISIÓN DE REGULACIÓN DE INFRAESTRUCTURA Y TRANSPORTE</t>
  </si>
  <si>
    <t>PROCURADURIA GENERAL DE LA NACION - GESTION GENERAL</t>
  </si>
  <si>
    <t>CONTRALORIA GENERAL DE LA REPUBLICA - GESTION GENERAL</t>
  </si>
  <si>
    <t>FONDO DE BIENESTAR SOCIAL DE LA CONTRALORÍA GENERAL DE LA REPÚBLICA</t>
  </si>
  <si>
    <t>28-03-00</t>
  </si>
  <si>
    <t>FONDO SOCIAL DE VIVIENDA DE LA REGISTRADURÍA NACIONAL DEL ESTADO CIVIL</t>
  </si>
  <si>
    <t>28-04-00</t>
  </si>
  <si>
    <t>CONSEJO NACIONAL ELECTORAL- CNE</t>
  </si>
  <si>
    <t>INSTITUTO DE HIDROLOGIA, METEOROLOGIA Y ESTUDIOS AMBIENTALES - IDEAM</t>
  </si>
  <si>
    <t>FONDO NACIONAL AMBIENTAL - GESTION GENERAL</t>
  </si>
  <si>
    <t>CORPORACIÓN AUTÓNOMA REGIONAL DE LOS VALLES DEL SINÚ Y SAN JORGE (CVS)</t>
  </si>
  <si>
    <t>CORPORACIÓN AUTÓNOMA REGIONAL DEL QUINDÍO (CRQ)</t>
  </si>
  <si>
    <t>CORPORACIÓN PARA EL DESARROLLO SOSTENIBLE DEL URABÁ (CORPOURABÁ)</t>
  </si>
  <si>
    <t>CORPORACIÓN AUTÓNOMA REGIONAL DE CALDAS (CORPOCALDAS)</t>
  </si>
  <si>
    <t>CORPORACIÓN AUTÓNOMA REGIONAL PARA EL DESARROLLO SOSTENIBLE DEL CHOCO (CODECHOCO)</t>
  </si>
  <si>
    <t>32-13-00</t>
  </si>
  <si>
    <t>CORPORACIÓN AUTÓNOMA REGIONAL PARA LA DEFENSA DE LA MESETA DE BUCARAMANGA (CDMB)</t>
  </si>
  <si>
    <t>CORPORACIÓN AUTÓNOMA REGIONAL DEL TOLIMA (CORTOLIMA)</t>
  </si>
  <si>
    <t>CORPORACIÓN AUTÓNOMA REGIONAL DE RISARALDA (CARDER)</t>
  </si>
  <si>
    <t>CORPORACIÓN AUTÓNOMA REGIONAL DE NARIÑO (CORPONARIÑO)</t>
  </si>
  <si>
    <t>32-17-00</t>
  </si>
  <si>
    <t>CORPORACIÓN AUTÓNOMA REGIONAL DE LA FRONTERA NORORIENTAL (CORPONOR)</t>
  </si>
  <si>
    <t>CORPORACIÓN AUTÓNOMA REGIONAL DE LA GUAJIRA (CORPOGUAJIRA)</t>
  </si>
  <si>
    <t>CORPORACIÓN AUTÓNOMA REGIONAL DEL CESAR (CORPOCESAR)</t>
  </si>
  <si>
    <t>CORPORACIÓN AUTÓNOMA REGIONAL DEL CAUCA (CRC)</t>
  </si>
  <si>
    <t>CORPORACIÓN AUTÓNOMA REGIONAL DEL MAGDALENA (CORPAMAG)</t>
  </si>
  <si>
    <t>CORPORACIÓN PARA EL DESARROLLO SOSTENIBLE DEL SUR DE LA AMAZONIA (CORPOAMAZONIA)</t>
  </si>
  <si>
    <t>CORPORACIÓN PARA EL DESARROLLO SOSTENIBLE DEL NORTE Y ORIENTE DE LA AMAZONIA (CDA)</t>
  </si>
  <si>
    <t>CORPORACIÓN PARA EL DESARROLLO SOSTENIBLE DEL ARCHIPIÉLAGO DE SAN ANDRÉS, PROVIDENCIA Y SANTA CATALINA (CORALINA)</t>
  </si>
  <si>
    <t>CORPORACIÓN PARA EL DESARROLLO SOSTENIBLE DEL ÁREA DE MANEJO ESPECIAL LA MACARENA (CORMACARENA)</t>
  </si>
  <si>
    <t>CORPORACIÓN PARA EL DESARROLLO SOSTENIBLE DE LA MOJANA Y EL SAN JORGE (CORPOMOJANA)</t>
  </si>
  <si>
    <t>CORPORACIÓN AUTÓNOMA REGIONAL DE LA ORINOQUIA (CORPORINOQUIA)</t>
  </si>
  <si>
    <t>CORPORACIÓN AUTÓNOMA REGIONAL DE SUCRE (CARSUCRE)</t>
  </si>
  <si>
    <t>CORPORACIÓN AUTÓNOMA REGIONAL DEL ALTO MAGDALENA (CAM)</t>
  </si>
  <si>
    <t>CORPORACIÓN AUTÓNOMA REGIONAL DEL CENTRO DE ANTIOQUIA (CORANTIOQUIA)</t>
  </si>
  <si>
    <t>32-33-00</t>
  </si>
  <si>
    <t>CORPORACIÓN AUTÓNOMA REGIONAL DEL ATLÁNTICO (CRA)</t>
  </si>
  <si>
    <t>CORPORACIÓN AUTÓNOMA REGIONAL DE SANTANDER (CAS)</t>
  </si>
  <si>
    <t>CORPORACIÓN AUTÓNOMA REGIONAL DE BOYACÁ (CORPOBOYACÁ)</t>
  </si>
  <si>
    <t>CORPORACIÓN AUTÓNOMA REGIONAL DE CHIVOR (CORPOCHIVOR)</t>
  </si>
  <si>
    <t>CORPORACIÓN AUTÓNOMA REGIONAL DEL GUAVIO (CORPOGUAVIO)</t>
  </si>
  <si>
    <t>CORPORACIÓN AUTÓNOMA REGIONAL DEL CANAL DEL DIQUE (CARDIQUE)</t>
  </si>
  <si>
    <t>CORPORACIÓN AUTÓNOMA REGIONAL DEL SUR DE BOLIVAR (CSB)</t>
  </si>
  <si>
    <t>MINISTERIO DE LAS CULTURAS, LAS ARTES Y LOS SABERES - GESTION GENERAL</t>
  </si>
  <si>
    <t>INSTITUTO NACIONAL DE METROLOGIA - INM</t>
  </si>
  <si>
    <t>UNIDAD ADMINISTRATIVA ESPECIAL DEL SERVICIO PÚBLICO DE EMPLEO</t>
  </si>
  <si>
    <t>MINISTERIO DEL INTERIOR - GESTION GENERAL</t>
  </si>
  <si>
    <t>CORPORACION NACIONAL PARA LA RECONSTRUCCION DE LA CUENCA DEL RIO PAEZ Y ZONAS ALEDAÑAS NASA KI WE</t>
  </si>
  <si>
    <t>UNIDAD NACIONAL DE PROTECCIÓN - UNP</t>
  </si>
  <si>
    <t>COMISIÓN NACIONAL DEL SERVICIO CIVIL</t>
  </si>
  <si>
    <t>MINISTERIO DE CIENCIA, TECNOLOGIA E INNOVACION - GESTION GENERAL</t>
  </si>
  <si>
    <t>MINISTERIO DE VIVIENDA, CIUDAD Y TERRITORIO - GESTION GENERAL</t>
  </si>
  <si>
    <t>COMISION DE REGULACION DE AGUA POTABLE Y SANEAMIENTO BASICO (CRA)</t>
  </si>
  <si>
    <t>DEPARTAMENTO ADMINISTRATIVO PARA LA PROSPERIDAD SOCIAL - GESTION GENERAL</t>
  </si>
  <si>
    <t>UNIDAD DE ATENCION Y REPARACION INTEGRAL A LAS VICTIMAS</t>
  </si>
  <si>
    <t>CENTRO DE MEMORIA HISTORICA</t>
  </si>
  <si>
    <t>DEPARTAMENTO ADMINISTRATIVO DIRECCION NACIONAL DE INTELIGENCIA - GESTION GENERAL</t>
  </si>
  <si>
    <t>MINISTERIO DEL DEPORTE - GESTION GENERAL</t>
  </si>
  <si>
    <t>JURISDICCION ESPECIAL PARA LA PAZ - GESTION GENERAL</t>
  </si>
  <si>
    <t>COMISIÓN PARA EL ESCLARECIMIENTO DE LA VERDAD, LA  CONVIVENCIA Y LA NO REPETICIÓN EN LIQUIDACIÓN</t>
  </si>
  <si>
    <t>UNIDAD DE BUSQUEDA DE PERSONAS DADAS POR DESAPARECIDAS EN EL CONTEXTO Y EN RAZON DEL CONFLICTO ARMADO (UBPD)</t>
  </si>
  <si>
    <t>46-01-01</t>
  </si>
  <si>
    <t>MINISTERIO DE IGUALDAD Y EQUIDAD - GESTIÓN GENERAL</t>
  </si>
  <si>
    <t>Cifras en pesos corrientes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</si>
</sst>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16418A"/>
      <name val="Arial"/>
      <family val="2"/>
    </font>
    <font>
      <sz val="9"/>
      <color theme="1"/>
      <name val="Arial"/>
      <family val="2"/>
    </font>
    <font>
      <b/>
      <sz val="8"/>
      <color theme="0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B38B43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5" fontId="2" fillId="0" borderId="0" xfId="1" applyNumberFormat="1" applyFont="1"/>
    <xf numFmtId="0" fontId="5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/>
    <xf numFmtId="9" fontId="8" fillId="0" borderId="1" xfId="1" applyFont="1" applyBorder="1"/>
    <xf numFmtId="0" fontId="9" fillId="0" borderId="0" xfId="0" applyFont="1"/>
    <xf numFmtId="49" fontId="8" fillId="0" borderId="0" xfId="0" applyNumberFormat="1" applyFont="1" applyAlignment="1">
      <alignment horizontal="left"/>
    </xf>
    <xf numFmtId="0" fontId="0" fillId="0" borderId="1" xfId="0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1641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1</xdr:col>
      <xdr:colOff>583565</xdr:colOff>
      <xdr:row>4</xdr:row>
      <xdr:rowOff>8663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EE8EB8-2306-4692-BD4E-03193B712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4300"/>
          <a:ext cx="1755140" cy="618263"/>
        </a:xfrm>
        <a:prstGeom prst="rect">
          <a:avLst/>
        </a:prstGeom>
      </xdr:spPr>
    </xdr:pic>
    <xdr:clientData/>
  </xdr:twoCellAnchor>
  <xdr:twoCellAnchor editAs="oneCell">
    <xdr:from>
      <xdr:col>4</xdr:col>
      <xdr:colOff>809625</xdr:colOff>
      <xdr:row>0</xdr:row>
      <xdr:rowOff>47625</xdr:rowOff>
    </xdr:from>
    <xdr:to>
      <xdr:col>6</xdr:col>
      <xdr:colOff>875805</xdr:colOff>
      <xdr:row>5</xdr:row>
      <xdr:rowOff>38159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AE9CD3-3FE6-4CDD-92DA-922917B33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9300" y="47625"/>
          <a:ext cx="2241055" cy="895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2064"/>
  <sheetViews>
    <sheetView showGridLines="0" tabSelected="1" workbookViewId="0">
      <selection activeCell="A10" sqref="A10"/>
    </sheetView>
  </sheetViews>
  <sheetFormatPr baseColWidth="10" defaultColWidth="11.453125" defaultRowHeight="14" x14ac:dyDescent="0.3"/>
  <cols>
    <col min="1" max="1" width="17.90625" style="2" customWidth="1"/>
    <col min="2" max="2" width="28.90625" style="1" customWidth="1"/>
    <col min="3" max="3" width="78.36328125" style="1" customWidth="1"/>
    <col min="4" max="4" width="16" style="1" bestFit="1" customWidth="1"/>
    <col min="5" max="6" width="15.54296875" style="1" bestFit="1" customWidth="1"/>
    <col min="7" max="7" width="14.1796875" style="1" bestFit="1" customWidth="1"/>
    <col min="8" max="8" width="14.81640625" style="1" bestFit="1" customWidth="1"/>
    <col min="9" max="16384" width="11.453125" style="1"/>
  </cols>
  <sheetData>
    <row r="6" spans="1:8" ht="19.5" x14ac:dyDescent="0.35">
      <c r="A6" s="6" t="s">
        <v>283</v>
      </c>
      <c r="B6" s="8"/>
      <c r="C6" s="8"/>
      <c r="D6" s="9"/>
      <c r="E6" s="9"/>
      <c r="F6" s="9"/>
      <c r="G6" s="9"/>
    </row>
    <row r="7" spans="1:8" ht="15" x14ac:dyDescent="0.3">
      <c r="A7" s="7" t="s">
        <v>290</v>
      </c>
      <c r="B7" s="8"/>
      <c r="C7" s="8"/>
      <c r="D7" s="9"/>
      <c r="E7" s="9"/>
      <c r="F7" s="9"/>
      <c r="G7" s="9"/>
    </row>
    <row r="8" spans="1:8" x14ac:dyDescent="0.3">
      <c r="A8" s="3" t="s">
        <v>484</v>
      </c>
    </row>
    <row r="9" spans="1:8" ht="3.75" customHeight="1" x14ac:dyDescent="0.3">
      <c r="A9" s="2">
        <v>1</v>
      </c>
    </row>
    <row r="10" spans="1:8" x14ac:dyDescent="0.3">
      <c r="A10" s="5" t="s">
        <v>0</v>
      </c>
      <c r="B10" s="5" t="s">
        <v>1</v>
      </c>
      <c r="C10" s="5" t="s">
        <v>2</v>
      </c>
      <c r="D10" s="5">
        <v>2022</v>
      </c>
      <c r="E10" s="5">
        <v>2023</v>
      </c>
      <c r="F10" s="5" t="s">
        <v>284</v>
      </c>
      <c r="G10" s="5" t="s">
        <v>285</v>
      </c>
    </row>
    <row r="11" spans="1:8" x14ac:dyDescent="0.3">
      <c r="A11" s="10" t="s">
        <v>3</v>
      </c>
      <c r="B11" s="11" t="str">
        <f>VLOOKUP(A11,Entidades!$A$1:$B$229,2,FALSE)</f>
        <v>SENADO DE LA REPUBLICA</v>
      </c>
      <c r="C11" s="11" t="s">
        <v>4</v>
      </c>
      <c r="D11" s="12">
        <v>68655000</v>
      </c>
      <c r="E11" s="12">
        <v>40943333</v>
      </c>
      <c r="F11" s="12">
        <f>E11-D11</f>
        <v>-27711667</v>
      </c>
      <c r="G11" s="13">
        <f>IF(D11&gt;0,((E11-D11)/D11),"NA")</f>
        <v>-0.40363654504406088</v>
      </c>
      <c r="H11" s="4"/>
    </row>
    <row r="12" spans="1:8" x14ac:dyDescent="0.3">
      <c r="A12" s="10" t="s">
        <v>3</v>
      </c>
      <c r="B12" s="11" t="str">
        <f>VLOOKUP(A12,Entidades!$A$1:$B$229,2,FALSE)</f>
        <v>SENADO DE LA REPUBLICA</v>
      </c>
      <c r="C12" s="11" t="s">
        <v>5</v>
      </c>
      <c r="D12" s="12">
        <v>1044861780.4299999</v>
      </c>
      <c r="E12" s="12">
        <v>2272873487.5699997</v>
      </c>
      <c r="F12" s="12">
        <f t="shared" ref="F12:F75" si="0">E12-D12</f>
        <v>1228011707.1399999</v>
      </c>
      <c r="G12" s="13">
        <f t="shared" ref="G12:G75" si="1">IF(D12&gt;0,((E12-D12)/D12),"NA")</f>
        <v>1.1752862724432573</v>
      </c>
      <c r="H12" s="4"/>
    </row>
    <row r="13" spans="1:8" x14ac:dyDescent="0.3">
      <c r="A13" s="10" t="s">
        <v>3</v>
      </c>
      <c r="B13" s="11" t="str">
        <f>VLOOKUP(A13,Entidades!$A$1:$B$229,2,FALSE)</f>
        <v>SENADO DE LA REPUBLICA</v>
      </c>
      <c r="C13" s="11" t="s">
        <v>6</v>
      </c>
      <c r="D13" s="12">
        <v>135464047.78</v>
      </c>
      <c r="E13" s="12">
        <v>119200755.34</v>
      </c>
      <c r="F13" s="12">
        <f t="shared" si="0"/>
        <v>-16263292.439999998</v>
      </c>
      <c r="G13" s="13">
        <f t="shared" si="1"/>
        <v>-0.1200561529536778</v>
      </c>
      <c r="H13" s="4"/>
    </row>
    <row r="14" spans="1:8" x14ac:dyDescent="0.3">
      <c r="A14" s="10" t="s">
        <v>3</v>
      </c>
      <c r="B14" s="11" t="str">
        <f>VLOOKUP(A14,Entidades!$A$1:$B$229,2,FALSE)</f>
        <v>SENADO DE LA REPUBLICA</v>
      </c>
      <c r="C14" s="11" t="s">
        <v>7</v>
      </c>
      <c r="D14" s="12">
        <v>957734188.20000005</v>
      </c>
      <c r="E14" s="12">
        <v>1285294378</v>
      </c>
      <c r="F14" s="12">
        <f t="shared" si="0"/>
        <v>327560189.79999995</v>
      </c>
      <c r="G14" s="13">
        <f t="shared" si="1"/>
        <v>0.34201576370122938</v>
      </c>
      <c r="H14" s="4"/>
    </row>
    <row r="15" spans="1:8" x14ac:dyDescent="0.3">
      <c r="A15" s="10" t="s">
        <v>3</v>
      </c>
      <c r="B15" s="11" t="str">
        <f>VLOOKUP(A15,Entidades!$A$1:$B$229,2,FALSE)</f>
        <v>SENADO DE LA REPUBLICA</v>
      </c>
      <c r="C15" s="11" t="s">
        <v>8</v>
      </c>
      <c r="D15" s="12">
        <v>29743566604</v>
      </c>
      <c r="E15" s="12">
        <v>36813023973</v>
      </c>
      <c r="F15" s="12">
        <f t="shared" si="0"/>
        <v>7069457369</v>
      </c>
      <c r="G15" s="13">
        <f t="shared" si="1"/>
        <v>0.23768021714145335</v>
      </c>
      <c r="H15" s="4"/>
    </row>
    <row r="16" spans="1:8" x14ac:dyDescent="0.3">
      <c r="A16" s="10" t="s">
        <v>3</v>
      </c>
      <c r="B16" s="11" t="str">
        <f>VLOOKUP(A16,Entidades!$A$1:$B$229,2,FALSE)</f>
        <v>SENADO DE LA REPUBLICA</v>
      </c>
      <c r="C16" s="11" t="s">
        <v>9</v>
      </c>
      <c r="D16" s="12">
        <v>41048986249</v>
      </c>
      <c r="E16" s="12">
        <v>33653814388</v>
      </c>
      <c r="F16" s="12">
        <f t="shared" si="0"/>
        <v>-7395171861</v>
      </c>
      <c r="G16" s="13">
        <f t="shared" si="1"/>
        <v>-0.18015479885767349</v>
      </c>
      <c r="H16" s="4"/>
    </row>
    <row r="17" spans="1:8" x14ac:dyDescent="0.3">
      <c r="A17" s="10" t="s">
        <v>3</v>
      </c>
      <c r="B17" s="11" t="str">
        <f>VLOOKUP(A17,Entidades!$A$1:$B$229,2,FALSE)</f>
        <v>SENADO DE LA REPUBLICA</v>
      </c>
      <c r="C17" s="11" t="s">
        <v>10</v>
      </c>
      <c r="D17" s="12">
        <v>2719943504.7399998</v>
      </c>
      <c r="E17" s="12">
        <v>3883083324.0700002</v>
      </c>
      <c r="F17" s="12">
        <f t="shared" si="0"/>
        <v>1163139819.3300004</v>
      </c>
      <c r="G17" s="13">
        <f t="shared" si="1"/>
        <v>0.42763381566676523</v>
      </c>
      <c r="H17" s="4"/>
    </row>
    <row r="18" spans="1:8" x14ac:dyDescent="0.3">
      <c r="A18" s="10" t="s">
        <v>3</v>
      </c>
      <c r="B18" s="11" t="str">
        <f>VLOOKUP(A18,Entidades!$A$1:$B$229,2,FALSE)</f>
        <v>SENADO DE LA REPUBLICA</v>
      </c>
      <c r="C18" s="11" t="s">
        <v>11</v>
      </c>
      <c r="D18" s="12">
        <v>3749457947</v>
      </c>
      <c r="E18" s="12">
        <v>1820242519</v>
      </c>
      <c r="F18" s="12">
        <f t="shared" si="0"/>
        <v>-1929215428</v>
      </c>
      <c r="G18" s="13">
        <f t="shared" si="1"/>
        <v>-0.51453182173801826</v>
      </c>
      <c r="H18" s="4"/>
    </row>
    <row r="19" spans="1:8" x14ac:dyDescent="0.3">
      <c r="A19" s="10" t="s">
        <v>3</v>
      </c>
      <c r="B19" s="11" t="str">
        <f>VLOOKUP(A19,Entidades!$A$1:$B$229,2,FALSE)</f>
        <v>SENADO DE LA REPUBLICA</v>
      </c>
      <c r="C19" s="11" t="s">
        <v>12</v>
      </c>
      <c r="D19" s="12">
        <v>1134799118.99</v>
      </c>
      <c r="E19" s="12">
        <v>6041416172</v>
      </c>
      <c r="F19" s="12">
        <f t="shared" si="0"/>
        <v>4906617053.0100002</v>
      </c>
      <c r="G19" s="13">
        <f t="shared" si="1"/>
        <v>4.3237758744270209</v>
      </c>
      <c r="H19" s="4"/>
    </row>
    <row r="20" spans="1:8" x14ac:dyDescent="0.3">
      <c r="A20" s="10" t="s">
        <v>3</v>
      </c>
      <c r="B20" s="11" t="str">
        <f>VLOOKUP(A20,Entidades!$A$1:$B$229,2,FALSE)</f>
        <v>SENADO DE LA REPUBLICA</v>
      </c>
      <c r="C20" s="11" t="s">
        <v>13</v>
      </c>
      <c r="D20" s="12">
        <v>4709084396.6399994</v>
      </c>
      <c r="E20" s="12">
        <v>6133343865.6000004</v>
      </c>
      <c r="F20" s="12">
        <f t="shared" si="0"/>
        <v>1424259468.960001</v>
      </c>
      <c r="G20" s="13">
        <f t="shared" si="1"/>
        <v>0.30244934025311393</v>
      </c>
      <c r="H20" s="4"/>
    </row>
    <row r="21" spans="1:8" x14ac:dyDescent="0.3">
      <c r="A21" s="10" t="s">
        <v>3</v>
      </c>
      <c r="B21" s="11" t="str">
        <f>VLOOKUP(A21,Entidades!$A$1:$B$229,2,FALSE)</f>
        <v>SENADO DE LA REPUBLICA</v>
      </c>
      <c r="C21" s="11" t="s">
        <v>14</v>
      </c>
      <c r="D21" s="12">
        <v>61922297.299999997</v>
      </c>
      <c r="E21" s="12">
        <v>94551432.900000006</v>
      </c>
      <c r="F21" s="12">
        <f t="shared" si="0"/>
        <v>32629135.600000009</v>
      </c>
      <c r="G21" s="13">
        <f t="shared" si="1"/>
        <v>0.52693677435639985</v>
      </c>
      <c r="H21" s="4"/>
    </row>
    <row r="22" spans="1:8" x14ac:dyDescent="0.3">
      <c r="A22" s="10" t="s">
        <v>3</v>
      </c>
      <c r="B22" s="11" t="str">
        <f>VLOOKUP(A22,Entidades!$A$1:$B$229,2,FALSE)</f>
        <v>SENADO DE LA REPUBLICA</v>
      </c>
      <c r="C22" s="11" t="s">
        <v>15</v>
      </c>
      <c r="D22" s="12">
        <v>2017231924.0799999</v>
      </c>
      <c r="E22" s="12">
        <v>4968286267.9200001</v>
      </c>
      <c r="F22" s="12">
        <f t="shared" si="0"/>
        <v>2951054343.8400002</v>
      </c>
      <c r="G22" s="13">
        <f t="shared" si="1"/>
        <v>1.4629226855934718</v>
      </c>
      <c r="H22" s="4"/>
    </row>
    <row r="23" spans="1:8" x14ac:dyDescent="0.3">
      <c r="A23" s="10" t="s">
        <v>3</v>
      </c>
      <c r="B23" s="11" t="str">
        <f>VLOOKUP(A23,Entidades!$A$1:$B$229,2,FALSE)</f>
        <v>SENADO DE LA REPUBLICA</v>
      </c>
      <c r="C23" s="11" t="s">
        <v>16</v>
      </c>
      <c r="D23" s="12">
        <v>365378320</v>
      </c>
      <c r="E23" s="12"/>
      <c r="F23" s="12">
        <f t="shared" si="0"/>
        <v>-365378320</v>
      </c>
      <c r="G23" s="13">
        <f t="shared" si="1"/>
        <v>-1</v>
      </c>
      <c r="H23" s="4"/>
    </row>
    <row r="24" spans="1:8" x14ac:dyDescent="0.3">
      <c r="A24" s="10" t="s">
        <v>17</v>
      </c>
      <c r="B24" s="11" t="str">
        <f>VLOOKUP(A24,Entidades!$A$1:$B$229,2,FALSE)</f>
        <v>CAMARA DE REPRESENTANTES</v>
      </c>
      <c r="C24" s="11" t="s">
        <v>4</v>
      </c>
      <c r="D24" s="12">
        <v>4000000</v>
      </c>
      <c r="E24" s="12"/>
      <c r="F24" s="12">
        <f t="shared" si="0"/>
        <v>-4000000</v>
      </c>
      <c r="G24" s="13">
        <f t="shared" si="1"/>
        <v>-1</v>
      </c>
    </row>
    <row r="25" spans="1:8" x14ac:dyDescent="0.3">
      <c r="A25" s="10" t="s">
        <v>17</v>
      </c>
      <c r="B25" s="11" t="str">
        <f>VLOOKUP(A25,Entidades!$A$1:$B$229,2,FALSE)</f>
        <v>CAMARA DE REPRESENTANTES</v>
      </c>
      <c r="C25" s="11" t="s">
        <v>5</v>
      </c>
      <c r="D25" s="12">
        <v>1555488543.45</v>
      </c>
      <c r="E25" s="12">
        <v>499250105.13999999</v>
      </c>
      <c r="F25" s="12">
        <f t="shared" si="0"/>
        <v>-1056238438.3100001</v>
      </c>
      <c r="G25" s="13">
        <f t="shared" si="1"/>
        <v>-0.67903967712119118</v>
      </c>
    </row>
    <row r="26" spans="1:8" x14ac:dyDescent="0.3">
      <c r="A26" s="10" t="s">
        <v>17</v>
      </c>
      <c r="B26" s="11" t="str">
        <f>VLOOKUP(A26,Entidades!$A$1:$B$229,2,FALSE)</f>
        <v>CAMARA DE REPRESENTANTES</v>
      </c>
      <c r="C26" s="11" t="s">
        <v>6</v>
      </c>
      <c r="D26" s="12">
        <v>161971601</v>
      </c>
      <c r="E26" s="12">
        <v>49044410</v>
      </c>
      <c r="F26" s="12">
        <f t="shared" si="0"/>
        <v>-112927191</v>
      </c>
      <c r="G26" s="13">
        <f t="shared" si="1"/>
        <v>-0.69720364744681385</v>
      </c>
    </row>
    <row r="27" spans="1:8" x14ac:dyDescent="0.3">
      <c r="A27" s="10" t="s">
        <v>17</v>
      </c>
      <c r="B27" s="11" t="str">
        <f>VLOOKUP(A27,Entidades!$A$1:$B$229,2,FALSE)</f>
        <v>CAMARA DE REPRESENTANTES</v>
      </c>
      <c r="C27" s="11" t="s">
        <v>7</v>
      </c>
      <c r="D27" s="12">
        <v>371562134</v>
      </c>
      <c r="E27" s="12">
        <v>542573950</v>
      </c>
      <c r="F27" s="12">
        <f t="shared" si="0"/>
        <v>171011816</v>
      </c>
      <c r="G27" s="13">
        <f t="shared" si="1"/>
        <v>0.46025092535398132</v>
      </c>
    </row>
    <row r="28" spans="1:8" x14ac:dyDescent="0.3">
      <c r="A28" s="10" t="s">
        <v>17</v>
      </c>
      <c r="B28" s="11" t="str">
        <f>VLOOKUP(A28,Entidades!$A$1:$B$229,2,FALSE)</f>
        <v>CAMARA DE REPRESENTANTES</v>
      </c>
      <c r="C28" s="11" t="s">
        <v>8</v>
      </c>
      <c r="D28" s="12">
        <v>59283450307</v>
      </c>
      <c r="E28" s="12">
        <v>70154388349</v>
      </c>
      <c r="F28" s="12">
        <f t="shared" si="0"/>
        <v>10870938042</v>
      </c>
      <c r="G28" s="13">
        <f t="shared" si="1"/>
        <v>0.18337222252930166</v>
      </c>
    </row>
    <row r="29" spans="1:8" x14ac:dyDescent="0.3">
      <c r="A29" s="10" t="s">
        <v>17</v>
      </c>
      <c r="B29" s="11" t="str">
        <f>VLOOKUP(A29,Entidades!$A$1:$B$229,2,FALSE)</f>
        <v>CAMARA DE REPRESENTANTES</v>
      </c>
      <c r="C29" s="11" t="s">
        <v>9</v>
      </c>
      <c r="D29" s="12">
        <v>52254937308</v>
      </c>
      <c r="E29" s="12">
        <v>53826289671</v>
      </c>
      <c r="F29" s="12">
        <f t="shared" si="0"/>
        <v>1571352363</v>
      </c>
      <c r="G29" s="13">
        <f t="shared" si="1"/>
        <v>3.0070887918938003E-2</v>
      </c>
    </row>
    <row r="30" spans="1:8" x14ac:dyDescent="0.3">
      <c r="A30" s="10" t="s">
        <v>17</v>
      </c>
      <c r="B30" s="11" t="str">
        <f>VLOOKUP(A30,Entidades!$A$1:$B$229,2,FALSE)</f>
        <v>CAMARA DE REPRESENTANTES</v>
      </c>
      <c r="C30" s="11" t="s">
        <v>10</v>
      </c>
      <c r="D30" s="12">
        <v>1839256880</v>
      </c>
      <c r="E30" s="12">
        <v>1856989995</v>
      </c>
      <c r="F30" s="12">
        <f t="shared" si="0"/>
        <v>17733115</v>
      </c>
      <c r="G30" s="13">
        <f t="shared" si="1"/>
        <v>9.6414563908006155E-3</v>
      </c>
    </row>
    <row r="31" spans="1:8" x14ac:dyDescent="0.3">
      <c r="A31" s="10" t="s">
        <v>17</v>
      </c>
      <c r="B31" s="11" t="str">
        <f>VLOOKUP(A31,Entidades!$A$1:$B$229,2,FALSE)</f>
        <v>CAMARA DE REPRESENTANTES</v>
      </c>
      <c r="C31" s="11" t="s">
        <v>11</v>
      </c>
      <c r="D31" s="12">
        <v>1054567531</v>
      </c>
      <c r="E31" s="12">
        <v>1520004850</v>
      </c>
      <c r="F31" s="12">
        <f t="shared" si="0"/>
        <v>465437319</v>
      </c>
      <c r="G31" s="13">
        <f t="shared" si="1"/>
        <v>0.44135373536358197</v>
      </c>
    </row>
    <row r="32" spans="1:8" x14ac:dyDescent="0.3">
      <c r="A32" s="10" t="s">
        <v>17</v>
      </c>
      <c r="B32" s="11" t="str">
        <f>VLOOKUP(A32,Entidades!$A$1:$B$229,2,FALSE)</f>
        <v>CAMARA DE REPRESENTANTES</v>
      </c>
      <c r="C32" s="11" t="s">
        <v>12</v>
      </c>
      <c r="D32" s="12">
        <v>31268979743.750004</v>
      </c>
      <c r="E32" s="12">
        <v>83113123132.520004</v>
      </c>
      <c r="F32" s="12">
        <f t="shared" si="0"/>
        <v>51844143388.770004</v>
      </c>
      <c r="G32" s="13">
        <f t="shared" si="1"/>
        <v>1.6580055957576465</v>
      </c>
    </row>
    <row r="33" spans="1:7" x14ac:dyDescent="0.3">
      <c r="A33" s="10" t="s">
        <v>17</v>
      </c>
      <c r="B33" s="11" t="str">
        <f>VLOOKUP(A33,Entidades!$A$1:$B$229,2,FALSE)</f>
        <v>CAMARA DE REPRESENTANTES</v>
      </c>
      <c r="C33" s="11" t="s">
        <v>13</v>
      </c>
      <c r="D33" s="12">
        <v>1685047779.4099998</v>
      </c>
      <c r="E33" s="12">
        <v>811683940.13</v>
      </c>
      <c r="F33" s="12">
        <f t="shared" si="0"/>
        <v>-873363839.27999985</v>
      </c>
      <c r="G33" s="13">
        <f t="shared" si="1"/>
        <v>-0.51830212172725343</v>
      </c>
    </row>
    <row r="34" spans="1:7" x14ac:dyDescent="0.3">
      <c r="A34" s="10" t="s">
        <v>17</v>
      </c>
      <c r="B34" s="11" t="str">
        <f>VLOOKUP(A34,Entidades!$A$1:$B$229,2,FALSE)</f>
        <v>CAMARA DE REPRESENTANTES</v>
      </c>
      <c r="C34" s="11" t="s">
        <v>14</v>
      </c>
      <c r="D34" s="12">
        <v>166782551</v>
      </c>
      <c r="E34" s="12">
        <v>172783371</v>
      </c>
      <c r="F34" s="12">
        <f t="shared" si="0"/>
        <v>6000820</v>
      </c>
      <c r="G34" s="13">
        <f t="shared" si="1"/>
        <v>3.5979902957594165E-2</v>
      </c>
    </row>
    <row r="35" spans="1:7" x14ac:dyDescent="0.3">
      <c r="A35" s="10" t="s">
        <v>17</v>
      </c>
      <c r="B35" s="11" t="str">
        <f>VLOOKUP(A35,Entidades!$A$1:$B$229,2,FALSE)</f>
        <v>CAMARA DE REPRESENTANTES</v>
      </c>
      <c r="C35" s="11" t="s">
        <v>292</v>
      </c>
      <c r="D35" s="12">
        <v>8603532859</v>
      </c>
      <c r="E35" s="12"/>
      <c r="F35" s="12">
        <f t="shared" si="0"/>
        <v>-8603532859</v>
      </c>
      <c r="G35" s="13">
        <f t="shared" si="1"/>
        <v>-1</v>
      </c>
    </row>
    <row r="36" spans="1:7" x14ac:dyDescent="0.3">
      <c r="A36" s="10" t="s">
        <v>17</v>
      </c>
      <c r="B36" s="11" t="str">
        <f>VLOOKUP(A36,Entidades!$A$1:$B$229,2,FALSE)</f>
        <v>CAMARA DE REPRESENTANTES</v>
      </c>
      <c r="C36" s="11" t="s">
        <v>15</v>
      </c>
      <c r="D36" s="12">
        <v>6039011639</v>
      </c>
      <c r="E36" s="12">
        <v>6858165066</v>
      </c>
      <c r="F36" s="12">
        <f t="shared" si="0"/>
        <v>819153427</v>
      </c>
      <c r="G36" s="13">
        <f t="shared" si="1"/>
        <v>0.1356436244815126</v>
      </c>
    </row>
    <row r="37" spans="1:7" x14ac:dyDescent="0.3">
      <c r="A37" s="10" t="s">
        <v>17</v>
      </c>
      <c r="B37" s="11" t="str">
        <f>VLOOKUP(A37,Entidades!$A$1:$B$229,2,FALSE)</f>
        <v>CAMARA DE REPRESENTANTES</v>
      </c>
      <c r="C37" s="11" t="s">
        <v>16</v>
      </c>
      <c r="D37" s="12">
        <v>1739184614</v>
      </c>
      <c r="E37" s="12">
        <v>1233047737.52</v>
      </c>
      <c r="F37" s="12">
        <f t="shared" si="0"/>
        <v>-506136876.48000002</v>
      </c>
      <c r="G37" s="13">
        <f t="shared" si="1"/>
        <v>-0.29101963782667184</v>
      </c>
    </row>
    <row r="38" spans="1:7" x14ac:dyDescent="0.3">
      <c r="A38" s="10" t="s">
        <v>17</v>
      </c>
      <c r="B38" s="11" t="str">
        <f>VLOOKUP(A38,Entidades!$A$1:$B$229,2,FALSE)</f>
        <v>CAMARA DE REPRESENTANTES</v>
      </c>
      <c r="C38" s="11" t="s">
        <v>18</v>
      </c>
      <c r="D38" s="12"/>
      <c r="E38" s="12">
        <v>429279638</v>
      </c>
      <c r="F38" s="12">
        <f t="shared" si="0"/>
        <v>429279638</v>
      </c>
      <c r="G38" s="13" t="str">
        <f t="shared" si="1"/>
        <v>NA</v>
      </c>
    </row>
    <row r="39" spans="1:7" x14ac:dyDescent="0.3">
      <c r="A39" s="10" t="s">
        <v>19</v>
      </c>
      <c r="B39" s="11" t="str">
        <f>VLOOKUP(A39,Entidades!$A$1:$B$229,2,FALSE)</f>
        <v>PRESIDENCIA DE LA REPUBLICA - GESTION GENERAL</v>
      </c>
      <c r="C39" s="11" t="s">
        <v>4</v>
      </c>
      <c r="D39" s="12">
        <v>673373949.99000001</v>
      </c>
      <c r="E39" s="12"/>
      <c r="F39" s="12">
        <f t="shared" si="0"/>
        <v>-673373949.99000001</v>
      </c>
      <c r="G39" s="13">
        <f t="shared" si="1"/>
        <v>-1</v>
      </c>
    </row>
    <row r="40" spans="1:7" x14ac:dyDescent="0.3">
      <c r="A40" s="10" t="s">
        <v>19</v>
      </c>
      <c r="B40" s="11" t="str">
        <f>VLOOKUP(A40,Entidades!$A$1:$B$229,2,FALSE)</f>
        <v>PRESIDENCIA DE LA REPUBLICA - GESTION GENERAL</v>
      </c>
      <c r="C40" s="11" t="s">
        <v>5</v>
      </c>
      <c r="D40" s="12">
        <v>516820632.50999999</v>
      </c>
      <c r="E40" s="12">
        <v>680553818.36000001</v>
      </c>
      <c r="F40" s="12">
        <f t="shared" si="0"/>
        <v>163733185.85000002</v>
      </c>
      <c r="G40" s="13">
        <f t="shared" si="1"/>
        <v>0.31680853191717717</v>
      </c>
    </row>
    <row r="41" spans="1:7" x14ac:dyDescent="0.3">
      <c r="A41" s="10" t="s">
        <v>19</v>
      </c>
      <c r="B41" s="11" t="str">
        <f>VLOOKUP(A41,Entidades!$A$1:$B$229,2,FALSE)</f>
        <v>PRESIDENCIA DE LA REPUBLICA - GESTION GENERAL</v>
      </c>
      <c r="C41" s="11" t="s">
        <v>25</v>
      </c>
      <c r="D41" s="12"/>
      <c r="E41" s="12">
        <v>17676018</v>
      </c>
      <c r="F41" s="12">
        <f t="shared" si="0"/>
        <v>17676018</v>
      </c>
      <c r="G41" s="13" t="str">
        <f t="shared" si="1"/>
        <v>NA</v>
      </c>
    </row>
    <row r="42" spans="1:7" x14ac:dyDescent="0.3">
      <c r="A42" s="10" t="s">
        <v>19</v>
      </c>
      <c r="B42" s="11" t="str">
        <f>VLOOKUP(A42,Entidades!$A$1:$B$229,2,FALSE)</f>
        <v>PRESIDENCIA DE LA REPUBLICA - GESTION GENERAL</v>
      </c>
      <c r="C42" s="11" t="s">
        <v>6</v>
      </c>
      <c r="D42" s="12">
        <v>177482025</v>
      </c>
      <c r="E42" s="12">
        <v>335249530</v>
      </c>
      <c r="F42" s="12">
        <f t="shared" si="0"/>
        <v>157767505</v>
      </c>
      <c r="G42" s="13">
        <f t="shared" si="1"/>
        <v>0.8889210329891154</v>
      </c>
    </row>
    <row r="43" spans="1:7" x14ac:dyDescent="0.3">
      <c r="A43" s="10" t="s">
        <v>19</v>
      </c>
      <c r="B43" s="11" t="str">
        <f>VLOOKUP(A43,Entidades!$A$1:$B$229,2,FALSE)</f>
        <v>PRESIDENCIA DE LA REPUBLICA - GESTION GENERAL</v>
      </c>
      <c r="C43" s="11" t="s">
        <v>7</v>
      </c>
      <c r="D43" s="12">
        <v>1738917554</v>
      </c>
      <c r="E43" s="12">
        <v>2228771125</v>
      </c>
      <c r="F43" s="12">
        <f t="shared" si="0"/>
        <v>489853571</v>
      </c>
      <c r="G43" s="13">
        <f t="shared" si="1"/>
        <v>0.28170028525688229</v>
      </c>
    </row>
    <row r="44" spans="1:7" x14ac:dyDescent="0.3">
      <c r="A44" s="10" t="s">
        <v>19</v>
      </c>
      <c r="B44" s="11" t="str">
        <f>VLOOKUP(A44,Entidades!$A$1:$B$229,2,FALSE)</f>
        <v>PRESIDENCIA DE LA REPUBLICA - GESTION GENERAL</v>
      </c>
      <c r="C44" s="11" t="s">
        <v>8</v>
      </c>
      <c r="D44" s="12">
        <v>30825763941</v>
      </c>
      <c r="E44" s="12">
        <v>36591749153</v>
      </c>
      <c r="F44" s="12">
        <f t="shared" si="0"/>
        <v>5765985212</v>
      </c>
      <c r="G44" s="13">
        <f t="shared" si="1"/>
        <v>0.18705084561848978</v>
      </c>
    </row>
    <row r="45" spans="1:7" x14ac:dyDescent="0.3">
      <c r="A45" s="10" t="s">
        <v>19</v>
      </c>
      <c r="B45" s="11" t="str">
        <f>VLOOKUP(A45,Entidades!$A$1:$B$229,2,FALSE)</f>
        <v>PRESIDENCIA DE LA REPUBLICA - GESTION GENERAL</v>
      </c>
      <c r="C45" s="11" t="s">
        <v>10</v>
      </c>
      <c r="D45" s="12">
        <v>20239419732.870003</v>
      </c>
      <c r="E45" s="12">
        <v>36603363596.75</v>
      </c>
      <c r="F45" s="12">
        <f t="shared" si="0"/>
        <v>16363943863.879997</v>
      </c>
      <c r="G45" s="13">
        <f t="shared" si="1"/>
        <v>0.80851842986901423</v>
      </c>
    </row>
    <row r="46" spans="1:7" x14ac:dyDescent="0.3">
      <c r="A46" s="10" t="s">
        <v>19</v>
      </c>
      <c r="B46" s="11" t="str">
        <f>VLOOKUP(A46,Entidades!$A$1:$B$229,2,FALSE)</f>
        <v>PRESIDENCIA DE LA REPUBLICA - GESTION GENERAL</v>
      </c>
      <c r="C46" s="11" t="s">
        <v>11</v>
      </c>
      <c r="D46" s="12">
        <v>5262862851.3199997</v>
      </c>
      <c r="E46" s="12">
        <v>3356867042.7600002</v>
      </c>
      <c r="F46" s="12">
        <f t="shared" si="0"/>
        <v>-1905995808.5599995</v>
      </c>
      <c r="G46" s="13">
        <f t="shared" si="1"/>
        <v>-0.36215950565421801</v>
      </c>
    </row>
    <row r="47" spans="1:7" x14ac:dyDescent="0.3">
      <c r="A47" s="10" t="s">
        <v>19</v>
      </c>
      <c r="B47" s="11" t="str">
        <f>VLOOKUP(A47,Entidades!$A$1:$B$229,2,FALSE)</f>
        <v>PRESIDENCIA DE LA REPUBLICA - GESTION GENERAL</v>
      </c>
      <c r="C47" s="11" t="s">
        <v>12</v>
      </c>
      <c r="D47" s="12">
        <v>157437416986.29001</v>
      </c>
      <c r="E47" s="12">
        <v>18132384884.900002</v>
      </c>
      <c r="F47" s="12">
        <f t="shared" si="0"/>
        <v>-139305032101.39001</v>
      </c>
      <c r="G47" s="13">
        <f t="shared" si="1"/>
        <v>-0.88482798287729147</v>
      </c>
    </row>
    <row r="48" spans="1:7" x14ac:dyDescent="0.3">
      <c r="A48" s="10" t="s">
        <v>19</v>
      </c>
      <c r="B48" s="11" t="str">
        <f>VLOOKUP(A48,Entidades!$A$1:$B$229,2,FALSE)</f>
        <v>PRESIDENCIA DE LA REPUBLICA - GESTION GENERAL</v>
      </c>
      <c r="C48" s="11" t="s">
        <v>13</v>
      </c>
      <c r="D48" s="12">
        <v>8584506844.9299994</v>
      </c>
      <c r="E48" s="12">
        <v>2573293772.2399998</v>
      </c>
      <c r="F48" s="12">
        <f t="shared" si="0"/>
        <v>-6011213072.6899996</v>
      </c>
      <c r="G48" s="13">
        <f t="shared" si="1"/>
        <v>-0.7002397669751077</v>
      </c>
    </row>
    <row r="49" spans="1:7" x14ac:dyDescent="0.3">
      <c r="A49" s="10" t="s">
        <v>19</v>
      </c>
      <c r="B49" s="11" t="str">
        <f>VLOOKUP(A49,Entidades!$A$1:$B$229,2,FALSE)</f>
        <v>PRESIDENCIA DE LA REPUBLICA - GESTION GENERAL</v>
      </c>
      <c r="C49" s="11" t="s">
        <v>14</v>
      </c>
      <c r="D49" s="12">
        <v>10438307146.960001</v>
      </c>
      <c r="E49" s="12">
        <v>12214616546.43</v>
      </c>
      <c r="F49" s="12">
        <f t="shared" si="0"/>
        <v>1776309399.4699993</v>
      </c>
      <c r="G49" s="13">
        <f t="shared" si="1"/>
        <v>0.17017217202574103</v>
      </c>
    </row>
    <row r="50" spans="1:7" x14ac:dyDescent="0.3">
      <c r="A50" s="10" t="s">
        <v>19</v>
      </c>
      <c r="B50" s="11" t="str">
        <f>VLOOKUP(A50,Entidades!$A$1:$B$229,2,FALSE)</f>
        <v>PRESIDENCIA DE LA REPUBLICA - GESTION GENERAL</v>
      </c>
      <c r="C50" s="11" t="s">
        <v>292</v>
      </c>
      <c r="D50" s="12">
        <v>2700943335.1000004</v>
      </c>
      <c r="E50" s="12">
        <v>2652350536</v>
      </c>
      <c r="F50" s="12">
        <f t="shared" si="0"/>
        <v>-48592799.100000381</v>
      </c>
      <c r="G50" s="13">
        <f t="shared" si="1"/>
        <v>-1.7991047227283379E-2</v>
      </c>
    </row>
    <row r="51" spans="1:7" x14ac:dyDescent="0.3">
      <c r="A51" s="10" t="s">
        <v>19</v>
      </c>
      <c r="B51" s="11" t="str">
        <f>VLOOKUP(A51,Entidades!$A$1:$B$229,2,FALSE)</f>
        <v>PRESIDENCIA DE LA REPUBLICA - GESTION GENERAL</v>
      </c>
      <c r="C51" s="11" t="s">
        <v>15</v>
      </c>
      <c r="D51" s="12">
        <v>18742512391.509998</v>
      </c>
      <c r="E51" s="12">
        <v>33104123845.830002</v>
      </c>
      <c r="F51" s="12">
        <f t="shared" si="0"/>
        <v>14361611454.320004</v>
      </c>
      <c r="G51" s="13">
        <f t="shared" si="1"/>
        <v>0.76625860793484335</v>
      </c>
    </row>
    <row r="52" spans="1:7" x14ac:dyDescent="0.3">
      <c r="A52" s="10" t="s">
        <v>19</v>
      </c>
      <c r="B52" s="11" t="str">
        <f>VLOOKUP(A52,Entidades!$A$1:$B$229,2,FALSE)</f>
        <v>PRESIDENCIA DE LA REPUBLICA - GESTION GENERAL</v>
      </c>
      <c r="C52" s="11" t="s">
        <v>16</v>
      </c>
      <c r="D52" s="12">
        <v>402933146.62</v>
      </c>
      <c r="E52" s="12">
        <v>430434489.33999997</v>
      </c>
      <c r="F52" s="12">
        <f t="shared" si="0"/>
        <v>27501342.719999969</v>
      </c>
      <c r="G52" s="13">
        <f t="shared" si="1"/>
        <v>6.8252867630014216E-2</v>
      </c>
    </row>
    <row r="53" spans="1:7" x14ac:dyDescent="0.3">
      <c r="A53" s="10" t="s">
        <v>19</v>
      </c>
      <c r="B53" s="11" t="str">
        <f>VLOOKUP(A53,Entidades!$A$1:$B$229,2,FALSE)</f>
        <v>PRESIDENCIA DE LA REPUBLICA - GESTION GENERAL</v>
      </c>
      <c r="C53" s="11" t="s">
        <v>18</v>
      </c>
      <c r="D53" s="12">
        <v>11283191958.52</v>
      </c>
      <c r="E53" s="12">
        <v>3976212984.2399998</v>
      </c>
      <c r="F53" s="12">
        <f t="shared" si="0"/>
        <v>-7306978974.2800007</v>
      </c>
      <c r="G53" s="13">
        <f t="shared" si="1"/>
        <v>-0.64759856972587093</v>
      </c>
    </row>
    <row r="54" spans="1:7" x14ac:dyDescent="0.3">
      <c r="A54" s="10" t="s">
        <v>21</v>
      </c>
      <c r="B54" s="11" t="str">
        <f>VLOOKUP(A54,Entidades!$A$1:$B$229,2,FALSE)</f>
        <v xml:space="preserve">AGENCIA PRESIDENCIAL DE COOPERACION INTERNACIONAL DE COLOMBIA, APC - COLOMBIA </v>
      </c>
      <c r="C54" s="11" t="s">
        <v>5</v>
      </c>
      <c r="D54" s="12">
        <v>1300597660.99</v>
      </c>
      <c r="E54" s="12">
        <v>1336145979.46</v>
      </c>
      <c r="F54" s="12">
        <f t="shared" si="0"/>
        <v>35548318.470000029</v>
      </c>
      <c r="G54" s="13">
        <f t="shared" si="1"/>
        <v>2.7332294633638704E-2</v>
      </c>
    </row>
    <row r="55" spans="1:7" x14ac:dyDescent="0.3">
      <c r="A55" s="10" t="s">
        <v>21</v>
      </c>
      <c r="B55" s="11" t="str">
        <f>VLOOKUP(A55,Entidades!$A$1:$B$229,2,FALSE)</f>
        <v xml:space="preserve">AGENCIA PRESIDENCIAL DE COOPERACION INTERNACIONAL DE COLOMBIA, APC - COLOMBIA </v>
      </c>
      <c r="C55" s="11" t="s">
        <v>6</v>
      </c>
      <c r="D55" s="12">
        <v>5218975</v>
      </c>
      <c r="E55" s="12">
        <v>6715059</v>
      </c>
      <c r="F55" s="12">
        <f t="shared" si="0"/>
        <v>1496084</v>
      </c>
      <c r="G55" s="13">
        <f t="shared" si="1"/>
        <v>0.28666241934479469</v>
      </c>
    </row>
    <row r="56" spans="1:7" x14ac:dyDescent="0.3">
      <c r="A56" s="10" t="s">
        <v>21</v>
      </c>
      <c r="B56" s="11" t="str">
        <f>VLOOKUP(A56,Entidades!$A$1:$B$229,2,FALSE)</f>
        <v xml:space="preserve">AGENCIA PRESIDENCIAL DE COOPERACION INTERNACIONAL DE COLOMBIA, APC - COLOMBIA </v>
      </c>
      <c r="C56" s="11" t="s">
        <v>7</v>
      </c>
      <c r="D56" s="12">
        <v>59035040</v>
      </c>
      <c r="E56" s="12">
        <v>73357070</v>
      </c>
      <c r="F56" s="12">
        <f t="shared" si="0"/>
        <v>14322030</v>
      </c>
      <c r="G56" s="13">
        <f t="shared" si="1"/>
        <v>0.24260219015689666</v>
      </c>
    </row>
    <row r="57" spans="1:7" x14ac:dyDescent="0.3">
      <c r="A57" s="10" t="s">
        <v>21</v>
      </c>
      <c r="B57" s="11" t="str">
        <f>VLOOKUP(A57,Entidades!$A$1:$B$229,2,FALSE)</f>
        <v xml:space="preserve">AGENCIA PRESIDENCIAL DE COOPERACION INTERNACIONAL DE COLOMBIA, APC - COLOMBIA </v>
      </c>
      <c r="C57" s="11" t="s">
        <v>8</v>
      </c>
      <c r="D57" s="12">
        <v>2156252630</v>
      </c>
      <c r="E57" s="12">
        <v>2542704426</v>
      </c>
      <c r="F57" s="12">
        <f t="shared" si="0"/>
        <v>386451796</v>
      </c>
      <c r="G57" s="13">
        <f t="shared" si="1"/>
        <v>0.17922380273224292</v>
      </c>
    </row>
    <row r="58" spans="1:7" x14ac:dyDescent="0.3">
      <c r="A58" s="10" t="s">
        <v>21</v>
      </c>
      <c r="B58" s="11" t="str">
        <f>VLOOKUP(A58,Entidades!$A$1:$B$229,2,FALSE)</f>
        <v xml:space="preserve">AGENCIA PRESIDENCIAL DE COOPERACION INTERNACIONAL DE COLOMBIA, APC - COLOMBIA </v>
      </c>
      <c r="C58" s="11" t="s">
        <v>10</v>
      </c>
      <c r="D58" s="12">
        <v>1159902590.6100001</v>
      </c>
      <c r="E58" s="12">
        <v>182948040.92000002</v>
      </c>
      <c r="F58" s="12">
        <f t="shared" si="0"/>
        <v>-976954549.69000006</v>
      </c>
      <c r="G58" s="13">
        <f t="shared" si="1"/>
        <v>-0.8422729267086243</v>
      </c>
    </row>
    <row r="59" spans="1:7" x14ac:dyDescent="0.3">
      <c r="A59" s="10" t="s">
        <v>21</v>
      </c>
      <c r="B59" s="11" t="str">
        <f>VLOOKUP(A59,Entidades!$A$1:$B$229,2,FALSE)</f>
        <v xml:space="preserve">AGENCIA PRESIDENCIAL DE COOPERACION INTERNACIONAL DE COLOMBIA, APC - COLOMBIA </v>
      </c>
      <c r="C59" s="11" t="s">
        <v>11</v>
      </c>
      <c r="D59" s="12">
        <v>174673135</v>
      </c>
      <c r="E59" s="12">
        <v>166948583</v>
      </c>
      <c r="F59" s="12">
        <f t="shared" si="0"/>
        <v>-7724552</v>
      </c>
      <c r="G59" s="13">
        <f t="shared" si="1"/>
        <v>-4.4222896669255982E-2</v>
      </c>
    </row>
    <row r="60" spans="1:7" x14ac:dyDescent="0.3">
      <c r="A60" s="10" t="s">
        <v>21</v>
      </c>
      <c r="B60" s="11" t="str">
        <f>VLOOKUP(A60,Entidades!$A$1:$B$229,2,FALSE)</f>
        <v xml:space="preserve">AGENCIA PRESIDENCIAL DE COOPERACION INTERNACIONAL DE COLOMBIA, APC - COLOMBIA </v>
      </c>
      <c r="C60" s="11" t="s">
        <v>12</v>
      </c>
      <c r="D60" s="12">
        <v>430776735.5</v>
      </c>
      <c r="E60" s="12">
        <v>703045149.60000002</v>
      </c>
      <c r="F60" s="12">
        <f t="shared" si="0"/>
        <v>272268414.10000002</v>
      </c>
      <c r="G60" s="13">
        <f t="shared" si="1"/>
        <v>0.63204066436870066</v>
      </c>
    </row>
    <row r="61" spans="1:7" x14ac:dyDescent="0.3">
      <c r="A61" s="10" t="s">
        <v>21</v>
      </c>
      <c r="B61" s="11" t="str">
        <f>VLOOKUP(A61,Entidades!$A$1:$B$229,2,FALSE)</f>
        <v xml:space="preserve">AGENCIA PRESIDENCIAL DE COOPERACION INTERNACIONAL DE COLOMBIA, APC - COLOMBIA </v>
      </c>
      <c r="C61" s="11" t="s">
        <v>13</v>
      </c>
      <c r="D61" s="12">
        <v>14236776989.93</v>
      </c>
      <c r="E61" s="12">
        <v>425528832.99000001</v>
      </c>
      <c r="F61" s="12">
        <f t="shared" si="0"/>
        <v>-13811248156.940001</v>
      </c>
      <c r="G61" s="13">
        <f t="shared" si="1"/>
        <v>-0.97011059221543006</v>
      </c>
    </row>
    <row r="62" spans="1:7" x14ac:dyDescent="0.3">
      <c r="A62" s="10" t="s">
        <v>21</v>
      </c>
      <c r="B62" s="11" t="str">
        <f>VLOOKUP(A62,Entidades!$A$1:$B$229,2,FALSE)</f>
        <v xml:space="preserve">AGENCIA PRESIDENCIAL DE COOPERACION INTERNACIONAL DE COLOMBIA, APC - COLOMBIA </v>
      </c>
      <c r="C62" s="11" t="s">
        <v>14</v>
      </c>
      <c r="D62" s="12">
        <v>226725887.88</v>
      </c>
      <c r="E62" s="12">
        <v>144610655.30000001</v>
      </c>
      <c r="F62" s="12">
        <f t="shared" si="0"/>
        <v>-82115232.579999983</v>
      </c>
      <c r="G62" s="13">
        <f t="shared" si="1"/>
        <v>-0.36217845852460129</v>
      </c>
    </row>
    <row r="63" spans="1:7" x14ac:dyDescent="0.3">
      <c r="A63" s="10" t="s">
        <v>21</v>
      </c>
      <c r="B63" s="11" t="str">
        <f>VLOOKUP(A63,Entidades!$A$1:$B$229,2,FALSE)</f>
        <v xml:space="preserve">AGENCIA PRESIDENCIAL DE COOPERACION INTERNACIONAL DE COLOMBIA, APC - COLOMBIA </v>
      </c>
      <c r="C63" s="11" t="s">
        <v>15</v>
      </c>
      <c r="D63" s="12">
        <v>178934135.15000001</v>
      </c>
      <c r="E63" s="12">
        <v>173822833.66</v>
      </c>
      <c r="F63" s="12">
        <f t="shared" si="0"/>
        <v>-5111301.4900000095</v>
      </c>
      <c r="G63" s="13">
        <f t="shared" si="1"/>
        <v>-2.8565267804911674E-2</v>
      </c>
    </row>
    <row r="64" spans="1:7" x14ac:dyDescent="0.3">
      <c r="A64" s="10" t="s">
        <v>22</v>
      </c>
      <c r="B64" s="11" t="str">
        <f>VLOOKUP(A64,Entidades!$A$1:$B$229,2,FALSE)</f>
        <v xml:space="preserve">UNIDAD NACIONAL PARA LA GESTION DEL RIESGO DE DESASTRES </v>
      </c>
      <c r="C64" s="11" t="s">
        <v>5</v>
      </c>
      <c r="D64" s="12">
        <v>493898118</v>
      </c>
      <c r="E64" s="12">
        <v>521641768</v>
      </c>
      <c r="F64" s="12">
        <f t="shared" si="0"/>
        <v>27743650</v>
      </c>
      <c r="G64" s="13">
        <f t="shared" si="1"/>
        <v>5.6172819836499154E-2</v>
      </c>
    </row>
    <row r="65" spans="1:7" x14ac:dyDescent="0.3">
      <c r="A65" s="10" t="s">
        <v>22</v>
      </c>
      <c r="B65" s="11" t="str">
        <f>VLOOKUP(A65,Entidades!$A$1:$B$229,2,FALSE)</f>
        <v xml:space="preserve">UNIDAD NACIONAL PARA LA GESTION DEL RIESGO DE DESASTRES </v>
      </c>
      <c r="C65" s="11" t="s">
        <v>6</v>
      </c>
      <c r="D65" s="12">
        <v>1250159</v>
      </c>
      <c r="E65" s="12">
        <v>1959743</v>
      </c>
      <c r="F65" s="12">
        <f t="shared" si="0"/>
        <v>709584</v>
      </c>
      <c r="G65" s="13">
        <f t="shared" si="1"/>
        <v>0.56759500191575629</v>
      </c>
    </row>
    <row r="66" spans="1:7" x14ac:dyDescent="0.3">
      <c r="A66" s="10" t="s">
        <v>22</v>
      </c>
      <c r="B66" s="11" t="str">
        <f>VLOOKUP(A66,Entidades!$A$1:$B$229,2,FALSE)</f>
        <v xml:space="preserve">UNIDAD NACIONAL PARA LA GESTION DEL RIESGO DE DESASTRES </v>
      </c>
      <c r="C66" s="11" t="s">
        <v>7</v>
      </c>
      <c r="D66" s="12">
        <v>203242602</v>
      </c>
      <c r="E66" s="12">
        <v>207263096</v>
      </c>
      <c r="F66" s="12">
        <f t="shared" si="0"/>
        <v>4020494</v>
      </c>
      <c r="G66" s="13">
        <f t="shared" si="1"/>
        <v>1.9781748316723479E-2</v>
      </c>
    </row>
    <row r="67" spans="1:7" x14ac:dyDescent="0.3">
      <c r="A67" s="10" t="s">
        <v>22</v>
      </c>
      <c r="B67" s="11" t="str">
        <f>VLOOKUP(A67,Entidades!$A$1:$B$229,2,FALSE)</f>
        <v xml:space="preserve">UNIDAD NACIONAL PARA LA GESTION DEL RIESGO DE DESASTRES </v>
      </c>
      <c r="C67" s="11" t="s">
        <v>8</v>
      </c>
      <c r="D67" s="12">
        <v>4084417777</v>
      </c>
      <c r="E67" s="12">
        <v>2171687782</v>
      </c>
      <c r="F67" s="12">
        <f t="shared" si="0"/>
        <v>-1912729995</v>
      </c>
      <c r="G67" s="13">
        <f t="shared" si="1"/>
        <v>-0.46829930223369509</v>
      </c>
    </row>
    <row r="68" spans="1:7" x14ac:dyDescent="0.3">
      <c r="A68" s="10" t="s">
        <v>22</v>
      </c>
      <c r="B68" s="11" t="str">
        <f>VLOOKUP(A68,Entidades!$A$1:$B$229,2,FALSE)</f>
        <v xml:space="preserve">UNIDAD NACIONAL PARA LA GESTION DEL RIESGO DE DESASTRES </v>
      </c>
      <c r="C68" s="11" t="s">
        <v>10</v>
      </c>
      <c r="D68" s="12">
        <v>24793790.600000001</v>
      </c>
      <c r="E68" s="12">
        <v>368162930</v>
      </c>
      <c r="F68" s="12">
        <f t="shared" si="0"/>
        <v>343369139.39999998</v>
      </c>
      <c r="G68" s="13">
        <f t="shared" si="1"/>
        <v>13.848997313061115</v>
      </c>
    </row>
    <row r="69" spans="1:7" x14ac:dyDescent="0.3">
      <c r="A69" s="10" t="s">
        <v>22</v>
      </c>
      <c r="B69" s="11" t="str">
        <f>VLOOKUP(A69,Entidades!$A$1:$B$229,2,FALSE)</f>
        <v xml:space="preserve">UNIDAD NACIONAL PARA LA GESTION DEL RIESGO DE DESASTRES </v>
      </c>
      <c r="C69" s="11" t="s">
        <v>11</v>
      </c>
      <c r="D69" s="12">
        <v>32519676</v>
      </c>
      <c r="E69" s="12">
        <v>1528516</v>
      </c>
      <c r="F69" s="12">
        <f t="shared" si="0"/>
        <v>-30991160</v>
      </c>
      <c r="G69" s="13">
        <f t="shared" si="1"/>
        <v>-0.95299719468299748</v>
      </c>
    </row>
    <row r="70" spans="1:7" x14ac:dyDescent="0.3">
      <c r="A70" s="10" t="s">
        <v>22</v>
      </c>
      <c r="B70" s="11" t="str">
        <f>VLOOKUP(A70,Entidades!$A$1:$B$229,2,FALSE)</f>
        <v xml:space="preserve">UNIDAD NACIONAL PARA LA GESTION DEL RIESGO DE DESASTRES </v>
      </c>
      <c r="C70" s="11" t="s">
        <v>12</v>
      </c>
      <c r="D70" s="12">
        <v>4019910</v>
      </c>
      <c r="E70" s="12">
        <v>2977287</v>
      </c>
      <c r="F70" s="12">
        <f t="shared" si="0"/>
        <v>-1042623</v>
      </c>
      <c r="G70" s="13">
        <f t="shared" si="1"/>
        <v>-0.25936476189765445</v>
      </c>
    </row>
    <row r="71" spans="1:7" x14ac:dyDescent="0.3">
      <c r="A71" s="10" t="s">
        <v>22</v>
      </c>
      <c r="B71" s="11" t="str">
        <f>VLOOKUP(A71,Entidades!$A$1:$B$229,2,FALSE)</f>
        <v xml:space="preserve">UNIDAD NACIONAL PARA LA GESTION DEL RIESGO DE DESASTRES </v>
      </c>
      <c r="C71" s="11" t="s">
        <v>13</v>
      </c>
      <c r="D71" s="12">
        <v>86687792</v>
      </c>
      <c r="E71" s="12">
        <v>126388363.97999999</v>
      </c>
      <c r="F71" s="12">
        <f t="shared" si="0"/>
        <v>39700571.979999989</v>
      </c>
      <c r="G71" s="13">
        <f t="shared" si="1"/>
        <v>0.4579718904364295</v>
      </c>
    </row>
    <row r="72" spans="1:7" x14ac:dyDescent="0.3">
      <c r="A72" s="10" t="s">
        <v>22</v>
      </c>
      <c r="B72" s="11" t="str">
        <f>VLOOKUP(A72,Entidades!$A$1:$B$229,2,FALSE)</f>
        <v xml:space="preserve">UNIDAD NACIONAL PARA LA GESTION DEL RIESGO DE DESASTRES </v>
      </c>
      <c r="C72" s="11" t="s">
        <v>14</v>
      </c>
      <c r="D72" s="12">
        <v>218496780.40000004</v>
      </c>
      <c r="E72" s="12">
        <v>24428897</v>
      </c>
      <c r="F72" s="12">
        <f t="shared" si="0"/>
        <v>-194067883.40000004</v>
      </c>
      <c r="G72" s="13">
        <f t="shared" si="1"/>
        <v>-0.88819562029573962</v>
      </c>
    </row>
    <row r="73" spans="1:7" x14ac:dyDescent="0.3">
      <c r="A73" s="10" t="s">
        <v>22</v>
      </c>
      <c r="B73" s="11" t="str">
        <f>VLOOKUP(A73,Entidades!$A$1:$B$229,2,FALSE)</f>
        <v xml:space="preserve">UNIDAD NACIONAL PARA LA GESTION DEL RIESGO DE DESASTRES </v>
      </c>
      <c r="C73" s="11" t="s">
        <v>292</v>
      </c>
      <c r="D73" s="12"/>
      <c r="E73" s="12">
        <v>7865110</v>
      </c>
      <c r="F73" s="12">
        <f t="shared" si="0"/>
        <v>7865110</v>
      </c>
      <c r="G73" s="13" t="str">
        <f t="shared" si="1"/>
        <v>NA</v>
      </c>
    </row>
    <row r="74" spans="1:7" x14ac:dyDescent="0.3">
      <c r="A74" s="10" t="s">
        <v>22</v>
      </c>
      <c r="B74" s="11" t="str">
        <f>VLOOKUP(A74,Entidades!$A$1:$B$229,2,FALSE)</f>
        <v xml:space="preserve">UNIDAD NACIONAL PARA LA GESTION DEL RIESGO DE DESASTRES </v>
      </c>
      <c r="C74" s="11" t="s">
        <v>15</v>
      </c>
      <c r="D74" s="12">
        <v>13973209</v>
      </c>
      <c r="E74" s="12">
        <v>14582195</v>
      </c>
      <c r="F74" s="12">
        <f t="shared" si="0"/>
        <v>608986</v>
      </c>
      <c r="G74" s="13">
        <f t="shared" si="1"/>
        <v>4.3582401150659096E-2</v>
      </c>
    </row>
    <row r="75" spans="1:7" x14ac:dyDescent="0.3">
      <c r="A75" s="10" t="s">
        <v>22</v>
      </c>
      <c r="B75" s="11" t="str">
        <f>VLOOKUP(A75,Entidades!$A$1:$B$229,2,FALSE)</f>
        <v xml:space="preserve">UNIDAD NACIONAL PARA LA GESTION DEL RIESGO DE DESASTRES </v>
      </c>
      <c r="C75" s="11" t="s">
        <v>16</v>
      </c>
      <c r="D75" s="12">
        <v>2333600</v>
      </c>
      <c r="E75" s="12">
        <v>67500</v>
      </c>
      <c r="F75" s="12">
        <f t="shared" si="0"/>
        <v>-2266100</v>
      </c>
      <c r="G75" s="13">
        <f t="shared" si="1"/>
        <v>-0.97107473431607816</v>
      </c>
    </row>
    <row r="76" spans="1:7" x14ac:dyDescent="0.3">
      <c r="A76" s="10" t="s">
        <v>23</v>
      </c>
      <c r="B76" s="11" t="str">
        <f>VLOOKUP(A76,Entidades!$A$1:$B$229,2,FALSE)</f>
        <v>AGENCIA PARA LA REINCORPORACION Y LA NORMALIZACION - ARN</v>
      </c>
      <c r="C76" s="11" t="s">
        <v>5</v>
      </c>
      <c r="D76" s="12">
        <v>9750927332.3099995</v>
      </c>
      <c r="E76" s="12">
        <v>13689267669.689999</v>
      </c>
      <c r="F76" s="12">
        <f t="shared" ref="F76:F139" si="2">E76-D76</f>
        <v>3938340337.3799992</v>
      </c>
      <c r="G76" s="13">
        <f t="shared" ref="G76:G139" si="3">IF(D76&gt;0,((E76-D76)/D76),"NA")</f>
        <v>0.40389392753755704</v>
      </c>
    </row>
    <row r="77" spans="1:7" x14ac:dyDescent="0.3">
      <c r="A77" s="10" t="s">
        <v>23</v>
      </c>
      <c r="B77" s="11" t="str">
        <f>VLOOKUP(A77,Entidades!$A$1:$B$229,2,FALSE)</f>
        <v>AGENCIA PARA LA REINCORPORACION Y LA NORMALIZACION - ARN</v>
      </c>
      <c r="C77" s="11" t="s">
        <v>25</v>
      </c>
      <c r="D77" s="12">
        <v>4247560</v>
      </c>
      <c r="E77" s="12"/>
      <c r="F77" s="12">
        <f t="shared" si="2"/>
        <v>-4247560</v>
      </c>
      <c r="G77" s="13">
        <f t="shared" si="3"/>
        <v>-1</v>
      </c>
    </row>
    <row r="78" spans="1:7" x14ac:dyDescent="0.3">
      <c r="A78" s="10" t="s">
        <v>23</v>
      </c>
      <c r="B78" s="11" t="str">
        <f>VLOOKUP(A78,Entidades!$A$1:$B$229,2,FALSE)</f>
        <v>AGENCIA PARA LA REINCORPORACION Y LA NORMALIZACION - ARN</v>
      </c>
      <c r="C78" s="11" t="s">
        <v>6</v>
      </c>
      <c r="D78" s="12">
        <v>1401812185.96</v>
      </c>
      <c r="E78" s="12">
        <v>94284532</v>
      </c>
      <c r="F78" s="12">
        <f t="shared" si="2"/>
        <v>-1307527653.96</v>
      </c>
      <c r="G78" s="13">
        <f t="shared" si="3"/>
        <v>-0.93274096705370602</v>
      </c>
    </row>
    <row r="79" spans="1:7" x14ac:dyDescent="0.3">
      <c r="A79" s="10" t="s">
        <v>23</v>
      </c>
      <c r="B79" s="11" t="str">
        <f>VLOOKUP(A79,Entidades!$A$1:$B$229,2,FALSE)</f>
        <v>AGENCIA PARA LA REINCORPORACION Y LA NORMALIZACION - ARN</v>
      </c>
      <c r="C79" s="11" t="s">
        <v>7</v>
      </c>
      <c r="D79" s="12">
        <v>2123600109.02</v>
      </c>
      <c r="E79" s="12">
        <v>998623572</v>
      </c>
      <c r="F79" s="12">
        <f t="shared" si="2"/>
        <v>-1124976537.02</v>
      </c>
      <c r="G79" s="13">
        <f t="shared" si="3"/>
        <v>-0.52974970769762986</v>
      </c>
    </row>
    <row r="80" spans="1:7" x14ac:dyDescent="0.3">
      <c r="A80" s="10" t="s">
        <v>23</v>
      </c>
      <c r="B80" s="11" t="str">
        <f>VLOOKUP(A80,Entidades!$A$1:$B$229,2,FALSE)</f>
        <v>AGENCIA PARA LA REINCORPORACION Y LA NORMALIZACION - ARN</v>
      </c>
      <c r="C80" s="11" t="s">
        <v>8</v>
      </c>
      <c r="D80" s="12">
        <v>57705362264</v>
      </c>
      <c r="E80" s="12">
        <v>54254558458</v>
      </c>
      <c r="F80" s="12">
        <f t="shared" si="2"/>
        <v>-3450803806</v>
      </c>
      <c r="G80" s="13">
        <f t="shared" si="3"/>
        <v>-5.9800401047873056E-2</v>
      </c>
    </row>
    <row r="81" spans="1:7" x14ac:dyDescent="0.3">
      <c r="A81" s="10" t="s">
        <v>23</v>
      </c>
      <c r="B81" s="11" t="str">
        <f>VLOOKUP(A81,Entidades!$A$1:$B$229,2,FALSE)</f>
        <v>AGENCIA PARA LA REINCORPORACION Y LA NORMALIZACION - ARN</v>
      </c>
      <c r="C81" s="11" t="s">
        <v>9</v>
      </c>
      <c r="D81" s="12">
        <v>378377673</v>
      </c>
      <c r="E81" s="12">
        <v>100000000</v>
      </c>
      <c r="F81" s="12">
        <f t="shared" si="2"/>
        <v>-278377673</v>
      </c>
      <c r="G81" s="13">
        <f t="shared" si="3"/>
        <v>-0.7357137930281632</v>
      </c>
    </row>
    <row r="82" spans="1:7" x14ac:dyDescent="0.3">
      <c r="A82" s="10" t="s">
        <v>23</v>
      </c>
      <c r="B82" s="11" t="str">
        <f>VLOOKUP(A82,Entidades!$A$1:$B$229,2,FALSE)</f>
        <v>AGENCIA PARA LA REINCORPORACION Y LA NORMALIZACION - ARN</v>
      </c>
      <c r="C82" s="11" t="s">
        <v>10</v>
      </c>
      <c r="D82" s="12">
        <v>6212071826.8599987</v>
      </c>
      <c r="E82" s="12">
        <v>4745347586.9000006</v>
      </c>
      <c r="F82" s="12">
        <f t="shared" si="2"/>
        <v>-1466724239.9599981</v>
      </c>
      <c r="G82" s="13">
        <f t="shared" si="3"/>
        <v>-0.23610870589392072</v>
      </c>
    </row>
    <row r="83" spans="1:7" x14ac:dyDescent="0.3">
      <c r="A83" s="10" t="s">
        <v>23</v>
      </c>
      <c r="B83" s="11" t="str">
        <f>VLOOKUP(A83,Entidades!$A$1:$B$229,2,FALSE)</f>
        <v>AGENCIA PARA LA REINCORPORACION Y LA NORMALIZACION - ARN</v>
      </c>
      <c r="C83" s="11" t="s">
        <v>11</v>
      </c>
      <c r="D83" s="12">
        <v>323963323</v>
      </c>
      <c r="E83" s="12">
        <v>589155452</v>
      </c>
      <c r="F83" s="12">
        <f t="shared" si="2"/>
        <v>265192129</v>
      </c>
      <c r="G83" s="13">
        <f t="shared" si="3"/>
        <v>0.81858688984987349</v>
      </c>
    </row>
    <row r="84" spans="1:7" x14ac:dyDescent="0.3">
      <c r="A84" s="10" t="s">
        <v>23</v>
      </c>
      <c r="B84" s="11" t="str">
        <f>VLOOKUP(A84,Entidades!$A$1:$B$229,2,FALSE)</f>
        <v>AGENCIA PARA LA REINCORPORACION Y LA NORMALIZACION - ARN</v>
      </c>
      <c r="C84" s="11" t="s">
        <v>12</v>
      </c>
      <c r="D84" s="12">
        <v>255967490.09999999</v>
      </c>
      <c r="E84" s="12">
        <v>515637423.62</v>
      </c>
      <c r="F84" s="12">
        <f t="shared" si="2"/>
        <v>259669933.52000001</v>
      </c>
      <c r="G84" s="13">
        <f t="shared" si="3"/>
        <v>1.0144645064830442</v>
      </c>
    </row>
    <row r="85" spans="1:7" x14ac:dyDescent="0.3">
      <c r="A85" s="10" t="s">
        <v>23</v>
      </c>
      <c r="B85" s="11" t="str">
        <f>VLOOKUP(A85,Entidades!$A$1:$B$229,2,FALSE)</f>
        <v>AGENCIA PARA LA REINCORPORACION Y LA NORMALIZACION - ARN</v>
      </c>
      <c r="C85" s="11" t="s">
        <v>13</v>
      </c>
      <c r="D85" s="12">
        <v>1146849238.8899999</v>
      </c>
      <c r="E85" s="12">
        <v>1556003168.1599998</v>
      </c>
      <c r="F85" s="12">
        <f t="shared" si="2"/>
        <v>409153929.26999998</v>
      </c>
      <c r="G85" s="13">
        <f t="shared" si="3"/>
        <v>0.35676348328574337</v>
      </c>
    </row>
    <row r="86" spans="1:7" x14ac:dyDescent="0.3">
      <c r="A86" s="10" t="s">
        <v>23</v>
      </c>
      <c r="B86" s="11" t="str">
        <f>VLOOKUP(A86,Entidades!$A$1:$B$229,2,FALSE)</f>
        <v>AGENCIA PARA LA REINCORPORACION Y LA NORMALIZACION - ARN</v>
      </c>
      <c r="C86" s="11" t="s">
        <v>14</v>
      </c>
      <c r="D86" s="12">
        <v>2654982413.7799997</v>
      </c>
      <c r="E86" s="12">
        <v>1717818922</v>
      </c>
      <c r="F86" s="12">
        <f t="shared" si="2"/>
        <v>-937163491.77999973</v>
      </c>
      <c r="G86" s="13">
        <f t="shared" si="3"/>
        <v>-0.35298293763299332</v>
      </c>
    </row>
    <row r="87" spans="1:7" x14ac:dyDescent="0.3">
      <c r="A87" s="10" t="s">
        <v>23</v>
      </c>
      <c r="B87" s="11" t="str">
        <f>VLOOKUP(A87,Entidades!$A$1:$B$229,2,FALSE)</f>
        <v>AGENCIA PARA LA REINCORPORACION Y LA NORMALIZACION - ARN</v>
      </c>
      <c r="C87" s="11" t="s">
        <v>292</v>
      </c>
      <c r="D87" s="12">
        <v>9701698621.75</v>
      </c>
      <c r="E87" s="12">
        <v>10415109794.34</v>
      </c>
      <c r="F87" s="12">
        <f t="shared" si="2"/>
        <v>713411172.59000015</v>
      </c>
      <c r="G87" s="13">
        <f t="shared" si="3"/>
        <v>7.3534666495475465E-2</v>
      </c>
    </row>
    <row r="88" spans="1:7" x14ac:dyDescent="0.3">
      <c r="A88" s="10" t="s">
        <v>23</v>
      </c>
      <c r="B88" s="11" t="str">
        <f>VLOOKUP(A88,Entidades!$A$1:$B$229,2,FALSE)</f>
        <v>AGENCIA PARA LA REINCORPORACION Y LA NORMALIZACION - ARN</v>
      </c>
      <c r="C88" s="11" t="s">
        <v>15</v>
      </c>
      <c r="D88" s="12">
        <v>3348669556</v>
      </c>
      <c r="E88" s="12">
        <v>3798082166</v>
      </c>
      <c r="F88" s="12">
        <f t="shared" si="2"/>
        <v>449412610</v>
      </c>
      <c r="G88" s="13">
        <f t="shared" si="3"/>
        <v>0.13420631760896268</v>
      </c>
    </row>
    <row r="89" spans="1:7" x14ac:dyDescent="0.3">
      <c r="A89" s="10" t="s">
        <v>23</v>
      </c>
      <c r="B89" s="11" t="str">
        <f>VLOOKUP(A89,Entidades!$A$1:$B$229,2,FALSE)</f>
        <v>AGENCIA PARA LA REINCORPORACION Y LA NORMALIZACION - ARN</v>
      </c>
      <c r="C89" s="11" t="s">
        <v>16</v>
      </c>
      <c r="D89" s="12">
        <v>999845000</v>
      </c>
      <c r="E89" s="12">
        <v>5200000</v>
      </c>
      <c r="F89" s="12">
        <f t="shared" si="2"/>
        <v>-994645000</v>
      </c>
      <c r="G89" s="13">
        <f t="shared" si="3"/>
        <v>-0.99479919387505067</v>
      </c>
    </row>
    <row r="90" spans="1:7" x14ac:dyDescent="0.3">
      <c r="A90" s="10" t="s">
        <v>26</v>
      </c>
      <c r="B90" s="11" t="str">
        <f>VLOOKUP(A90,Entidades!$A$1:$B$229,2,FALSE)</f>
        <v>AGENCIA NACIONAL INMOBILIARIA VIRGILIO BARCO VARGAS</v>
      </c>
      <c r="C90" s="11" t="s">
        <v>6</v>
      </c>
      <c r="D90" s="12">
        <v>157698</v>
      </c>
      <c r="E90" s="12">
        <v>10052611</v>
      </c>
      <c r="F90" s="12">
        <f t="shared" si="2"/>
        <v>9894913</v>
      </c>
      <c r="G90" s="13">
        <f t="shared" si="3"/>
        <v>62.745963804233405</v>
      </c>
    </row>
    <row r="91" spans="1:7" x14ac:dyDescent="0.3">
      <c r="A91" s="10" t="s">
        <v>26</v>
      </c>
      <c r="B91" s="11" t="str">
        <f>VLOOKUP(A91,Entidades!$A$1:$B$229,2,FALSE)</f>
        <v>AGENCIA NACIONAL INMOBILIARIA VIRGILIO BARCO VARGAS</v>
      </c>
      <c r="C91" s="11" t="s">
        <v>7</v>
      </c>
      <c r="D91" s="12">
        <v>17489559</v>
      </c>
      <c r="E91" s="12">
        <v>23731262</v>
      </c>
      <c r="F91" s="12">
        <f t="shared" si="2"/>
        <v>6241703</v>
      </c>
      <c r="G91" s="13">
        <f t="shared" si="3"/>
        <v>0.35688166865728288</v>
      </c>
    </row>
    <row r="92" spans="1:7" x14ac:dyDescent="0.3">
      <c r="A92" s="10" t="s">
        <v>26</v>
      </c>
      <c r="B92" s="11" t="str">
        <f>VLOOKUP(A92,Entidades!$A$1:$B$229,2,FALSE)</f>
        <v>AGENCIA NACIONAL INMOBILIARIA VIRGILIO BARCO VARGAS</v>
      </c>
      <c r="C92" s="11" t="s">
        <v>8</v>
      </c>
      <c r="D92" s="12">
        <v>1084062180</v>
      </c>
      <c r="E92" s="12">
        <v>838429597</v>
      </c>
      <c r="F92" s="12">
        <f t="shared" si="2"/>
        <v>-245632583</v>
      </c>
      <c r="G92" s="13">
        <f t="shared" si="3"/>
        <v>-0.22658532649852245</v>
      </c>
    </row>
    <row r="93" spans="1:7" x14ac:dyDescent="0.3">
      <c r="A93" s="10" t="s">
        <v>26</v>
      </c>
      <c r="B93" s="11" t="str">
        <f>VLOOKUP(A93,Entidades!$A$1:$B$229,2,FALSE)</f>
        <v>AGENCIA NACIONAL INMOBILIARIA VIRGILIO BARCO VARGAS</v>
      </c>
      <c r="C93" s="11" t="s">
        <v>10</v>
      </c>
      <c r="D93" s="12">
        <v>34022627.629999995</v>
      </c>
      <c r="E93" s="12">
        <v>11562350.530000001</v>
      </c>
      <c r="F93" s="12">
        <f t="shared" si="2"/>
        <v>-22460277.099999994</v>
      </c>
      <c r="G93" s="13">
        <f t="shared" si="3"/>
        <v>-0.66015703855263919</v>
      </c>
    </row>
    <row r="94" spans="1:7" x14ac:dyDescent="0.3">
      <c r="A94" s="10" t="s">
        <v>26</v>
      </c>
      <c r="B94" s="11" t="str">
        <f>VLOOKUP(A94,Entidades!$A$1:$B$229,2,FALSE)</f>
        <v>AGENCIA NACIONAL INMOBILIARIA VIRGILIO BARCO VARGAS</v>
      </c>
      <c r="C94" s="11" t="s">
        <v>11</v>
      </c>
      <c r="D94" s="12">
        <v>62192591</v>
      </c>
      <c r="E94" s="12">
        <v>238381068</v>
      </c>
      <c r="F94" s="12">
        <f t="shared" si="2"/>
        <v>176188477</v>
      </c>
      <c r="G94" s="13">
        <f t="shared" si="3"/>
        <v>2.8329496193525689</v>
      </c>
    </row>
    <row r="95" spans="1:7" x14ac:dyDescent="0.3">
      <c r="A95" s="10" t="s">
        <v>26</v>
      </c>
      <c r="B95" s="11" t="str">
        <f>VLOOKUP(A95,Entidades!$A$1:$B$229,2,FALSE)</f>
        <v>AGENCIA NACIONAL INMOBILIARIA VIRGILIO BARCO VARGAS</v>
      </c>
      <c r="C95" s="11" t="s">
        <v>12</v>
      </c>
      <c r="D95" s="12">
        <v>8563078</v>
      </c>
      <c r="E95" s="12">
        <v>7823082</v>
      </c>
      <c r="F95" s="12">
        <f t="shared" si="2"/>
        <v>-739996</v>
      </c>
      <c r="G95" s="13">
        <f t="shared" si="3"/>
        <v>-8.6417057044207699E-2</v>
      </c>
    </row>
    <row r="96" spans="1:7" x14ac:dyDescent="0.3">
      <c r="A96" s="10" t="s">
        <v>26</v>
      </c>
      <c r="B96" s="11" t="str">
        <f>VLOOKUP(A96,Entidades!$A$1:$B$229,2,FALSE)</f>
        <v>AGENCIA NACIONAL INMOBILIARIA VIRGILIO BARCO VARGAS</v>
      </c>
      <c r="C96" s="11" t="s">
        <v>13</v>
      </c>
      <c r="D96" s="12">
        <v>50167252</v>
      </c>
      <c r="E96" s="12">
        <v>138123986.18000001</v>
      </c>
      <c r="F96" s="12">
        <f t="shared" si="2"/>
        <v>87956734.180000007</v>
      </c>
      <c r="G96" s="13">
        <f t="shared" si="3"/>
        <v>1.7532699255681776</v>
      </c>
    </row>
    <row r="97" spans="1:7" x14ac:dyDescent="0.3">
      <c r="A97" s="10" t="s">
        <v>26</v>
      </c>
      <c r="B97" s="11" t="str">
        <f>VLOOKUP(A97,Entidades!$A$1:$B$229,2,FALSE)</f>
        <v>AGENCIA NACIONAL INMOBILIARIA VIRGILIO BARCO VARGAS</v>
      </c>
      <c r="C97" s="11" t="s">
        <v>14</v>
      </c>
      <c r="D97" s="12">
        <v>40909683.690000005</v>
      </c>
      <c r="E97" s="12">
        <v>3861541.51</v>
      </c>
      <c r="F97" s="12">
        <f t="shared" si="2"/>
        <v>-37048142.180000007</v>
      </c>
      <c r="G97" s="13">
        <f t="shared" si="3"/>
        <v>-0.90560813084595138</v>
      </c>
    </row>
    <row r="98" spans="1:7" x14ac:dyDescent="0.3">
      <c r="A98" s="10" t="s">
        <v>26</v>
      </c>
      <c r="B98" s="11" t="str">
        <f>VLOOKUP(A98,Entidades!$A$1:$B$229,2,FALSE)</f>
        <v>AGENCIA NACIONAL INMOBILIARIA VIRGILIO BARCO VARGAS</v>
      </c>
      <c r="C98" s="11" t="s">
        <v>292</v>
      </c>
      <c r="D98" s="12">
        <v>140999700</v>
      </c>
      <c r="E98" s="12">
        <v>504430772</v>
      </c>
      <c r="F98" s="12">
        <f t="shared" si="2"/>
        <v>363431072</v>
      </c>
      <c r="G98" s="13">
        <f t="shared" si="3"/>
        <v>2.5775308174414557</v>
      </c>
    </row>
    <row r="99" spans="1:7" x14ac:dyDescent="0.3">
      <c r="A99" s="10" t="s">
        <v>26</v>
      </c>
      <c r="B99" s="11" t="str">
        <f>VLOOKUP(A99,Entidades!$A$1:$B$229,2,FALSE)</f>
        <v>AGENCIA NACIONAL INMOBILIARIA VIRGILIO BARCO VARGAS</v>
      </c>
      <c r="C99" s="11" t="s">
        <v>16</v>
      </c>
      <c r="D99" s="12">
        <v>12226255</v>
      </c>
      <c r="E99" s="12">
        <v>14100000</v>
      </c>
      <c r="F99" s="12">
        <f t="shared" si="2"/>
        <v>1873745</v>
      </c>
      <c r="G99" s="13">
        <f t="shared" si="3"/>
        <v>0.15325584162934602</v>
      </c>
    </row>
    <row r="100" spans="1:7" x14ac:dyDescent="0.3">
      <c r="A100" s="10" t="s">
        <v>28</v>
      </c>
      <c r="B100" s="11" t="str">
        <f>VLOOKUP(A100,Entidades!$A$1:$B$229,2,FALSE)</f>
        <v>AGENCIA DE RENOVACION DEL TERRITORIO ART - GESTION GENERAL</v>
      </c>
      <c r="C100" s="11" t="s">
        <v>4</v>
      </c>
      <c r="D100" s="12">
        <v>3250800</v>
      </c>
      <c r="E100" s="12"/>
      <c r="F100" s="12">
        <f t="shared" si="2"/>
        <v>-3250800</v>
      </c>
      <c r="G100" s="13">
        <f t="shared" si="3"/>
        <v>-1</v>
      </c>
    </row>
    <row r="101" spans="1:7" x14ac:dyDescent="0.3">
      <c r="A101" s="10" t="s">
        <v>28</v>
      </c>
      <c r="B101" s="11" t="str">
        <f>VLOOKUP(A101,Entidades!$A$1:$B$229,2,FALSE)</f>
        <v>AGENCIA DE RENOVACION DEL TERRITORIO ART - GESTION GENERAL</v>
      </c>
      <c r="C101" s="11" t="s">
        <v>5</v>
      </c>
      <c r="D101" s="12">
        <v>5834201427</v>
      </c>
      <c r="E101" s="12">
        <v>5847839956.6000004</v>
      </c>
      <c r="F101" s="12">
        <f t="shared" si="2"/>
        <v>13638529.600000381</v>
      </c>
      <c r="G101" s="13">
        <f t="shared" si="3"/>
        <v>2.3376857605366288E-3</v>
      </c>
    </row>
    <row r="102" spans="1:7" x14ac:dyDescent="0.3">
      <c r="A102" s="10" t="s">
        <v>28</v>
      </c>
      <c r="B102" s="11" t="str">
        <f>VLOOKUP(A102,Entidades!$A$1:$B$229,2,FALSE)</f>
        <v>AGENCIA DE RENOVACION DEL TERRITORIO ART - GESTION GENERAL</v>
      </c>
      <c r="C102" s="11" t="s">
        <v>6</v>
      </c>
      <c r="D102" s="12">
        <v>41018162.689999998</v>
      </c>
      <c r="E102" s="12">
        <v>33462050</v>
      </c>
      <c r="F102" s="12">
        <f t="shared" si="2"/>
        <v>-7556112.6899999976</v>
      </c>
      <c r="G102" s="13">
        <f t="shared" si="3"/>
        <v>-0.18421382613127468</v>
      </c>
    </row>
    <row r="103" spans="1:7" x14ac:dyDescent="0.3">
      <c r="A103" s="10" t="s">
        <v>28</v>
      </c>
      <c r="B103" s="11" t="str">
        <f>VLOOKUP(A103,Entidades!$A$1:$B$229,2,FALSE)</f>
        <v>AGENCIA DE RENOVACION DEL TERRITORIO ART - GESTION GENERAL</v>
      </c>
      <c r="C103" s="11" t="s">
        <v>7</v>
      </c>
      <c r="D103" s="12">
        <v>168678818</v>
      </c>
      <c r="E103" s="12">
        <v>187821669.84</v>
      </c>
      <c r="F103" s="12">
        <f t="shared" si="2"/>
        <v>19142851.840000004</v>
      </c>
      <c r="G103" s="13">
        <f t="shared" si="3"/>
        <v>0.11348699301414363</v>
      </c>
    </row>
    <row r="104" spans="1:7" x14ac:dyDescent="0.3">
      <c r="A104" s="10" t="s">
        <v>28</v>
      </c>
      <c r="B104" s="11" t="str">
        <f>VLOOKUP(A104,Entidades!$A$1:$B$229,2,FALSE)</f>
        <v>AGENCIA DE RENOVACION DEL TERRITORIO ART - GESTION GENERAL</v>
      </c>
      <c r="C104" s="11" t="s">
        <v>8</v>
      </c>
      <c r="D104" s="12">
        <v>22326770898</v>
      </c>
      <c r="E104" s="12">
        <v>8349643891</v>
      </c>
      <c r="F104" s="12">
        <f t="shared" si="2"/>
        <v>-13977127007</v>
      </c>
      <c r="G104" s="13">
        <f t="shared" si="3"/>
        <v>-0.62602545934002718</v>
      </c>
    </row>
    <row r="105" spans="1:7" x14ac:dyDescent="0.3">
      <c r="A105" s="10" t="s">
        <v>28</v>
      </c>
      <c r="B105" s="11" t="str">
        <f>VLOOKUP(A105,Entidades!$A$1:$B$229,2,FALSE)</f>
        <v>AGENCIA DE RENOVACION DEL TERRITORIO ART - GESTION GENERAL</v>
      </c>
      <c r="C105" s="11" t="s">
        <v>10</v>
      </c>
      <c r="D105" s="12">
        <v>410202496.89999998</v>
      </c>
      <c r="E105" s="12">
        <v>495997837.28000003</v>
      </c>
      <c r="F105" s="12">
        <f t="shared" si="2"/>
        <v>85795340.380000055</v>
      </c>
      <c r="G105" s="13">
        <f t="shared" si="3"/>
        <v>0.20915362785057698</v>
      </c>
    </row>
    <row r="106" spans="1:7" x14ac:dyDescent="0.3">
      <c r="A106" s="10" t="s">
        <v>28</v>
      </c>
      <c r="B106" s="11" t="str">
        <f>VLOOKUP(A106,Entidades!$A$1:$B$229,2,FALSE)</f>
        <v>AGENCIA DE RENOVACION DEL TERRITORIO ART - GESTION GENERAL</v>
      </c>
      <c r="C106" s="11" t="s">
        <v>11</v>
      </c>
      <c r="D106" s="12">
        <v>289248252</v>
      </c>
      <c r="E106" s="12">
        <v>1447779103</v>
      </c>
      <c r="F106" s="12">
        <f t="shared" si="2"/>
        <v>1158530851</v>
      </c>
      <c r="G106" s="13">
        <f t="shared" si="3"/>
        <v>4.0053166890011145</v>
      </c>
    </row>
    <row r="107" spans="1:7" x14ac:dyDescent="0.3">
      <c r="A107" s="10" t="s">
        <v>28</v>
      </c>
      <c r="B107" s="11" t="str">
        <f>VLOOKUP(A107,Entidades!$A$1:$B$229,2,FALSE)</f>
        <v>AGENCIA DE RENOVACION DEL TERRITORIO ART - GESTION GENERAL</v>
      </c>
      <c r="C107" s="11" t="s">
        <v>12</v>
      </c>
      <c r="D107" s="12">
        <v>614435076.98000002</v>
      </c>
      <c r="E107" s="12">
        <v>152967150</v>
      </c>
      <c r="F107" s="12">
        <f t="shared" si="2"/>
        <v>-461467926.98000002</v>
      </c>
      <c r="G107" s="13">
        <f t="shared" si="3"/>
        <v>-0.75104424253926649</v>
      </c>
    </row>
    <row r="108" spans="1:7" x14ac:dyDescent="0.3">
      <c r="A108" s="10" t="s">
        <v>28</v>
      </c>
      <c r="B108" s="11" t="str">
        <f>VLOOKUP(A108,Entidades!$A$1:$B$229,2,FALSE)</f>
        <v>AGENCIA DE RENOVACION DEL TERRITORIO ART - GESTION GENERAL</v>
      </c>
      <c r="C108" s="11" t="s">
        <v>13</v>
      </c>
      <c r="D108" s="12">
        <v>173503803</v>
      </c>
      <c r="E108" s="12">
        <v>95788176.570000008</v>
      </c>
      <c r="F108" s="12">
        <f t="shared" si="2"/>
        <v>-77715626.429999992</v>
      </c>
      <c r="G108" s="13">
        <f t="shared" si="3"/>
        <v>-0.44791886452194934</v>
      </c>
    </row>
    <row r="109" spans="1:7" x14ac:dyDescent="0.3">
      <c r="A109" s="10" t="s">
        <v>28</v>
      </c>
      <c r="B109" s="11" t="str">
        <f>VLOOKUP(A109,Entidades!$A$1:$B$229,2,FALSE)</f>
        <v>AGENCIA DE RENOVACION DEL TERRITORIO ART - GESTION GENERAL</v>
      </c>
      <c r="C109" s="11" t="s">
        <v>14</v>
      </c>
      <c r="D109" s="12">
        <v>2091754256.8</v>
      </c>
      <c r="E109" s="12">
        <v>1689288835.97</v>
      </c>
      <c r="F109" s="12">
        <f t="shared" si="2"/>
        <v>-402465420.82999992</v>
      </c>
      <c r="G109" s="13">
        <f t="shared" si="3"/>
        <v>-0.19240568987568268</v>
      </c>
    </row>
    <row r="110" spans="1:7" x14ac:dyDescent="0.3">
      <c r="A110" s="10" t="s">
        <v>28</v>
      </c>
      <c r="B110" s="11" t="str">
        <f>VLOOKUP(A110,Entidades!$A$1:$B$229,2,FALSE)</f>
        <v>AGENCIA DE RENOVACION DEL TERRITORIO ART - GESTION GENERAL</v>
      </c>
      <c r="C110" s="11" t="s">
        <v>292</v>
      </c>
      <c r="D110" s="12">
        <v>84024774</v>
      </c>
      <c r="E110" s="12">
        <v>26373637</v>
      </c>
      <c r="F110" s="12">
        <f t="shared" si="2"/>
        <v>-57651137</v>
      </c>
      <c r="G110" s="13">
        <f t="shared" si="3"/>
        <v>-0.68612070292506822</v>
      </c>
    </row>
    <row r="111" spans="1:7" x14ac:dyDescent="0.3">
      <c r="A111" s="10" t="s">
        <v>28</v>
      </c>
      <c r="B111" s="11" t="str">
        <f>VLOOKUP(A111,Entidades!$A$1:$B$229,2,FALSE)</f>
        <v>AGENCIA DE RENOVACION DEL TERRITORIO ART - GESTION GENERAL</v>
      </c>
      <c r="C111" s="11" t="s">
        <v>15</v>
      </c>
      <c r="D111" s="12">
        <v>1261077775</v>
      </c>
      <c r="E111" s="12">
        <v>808860518.39999998</v>
      </c>
      <c r="F111" s="12">
        <f t="shared" si="2"/>
        <v>-452217256.60000002</v>
      </c>
      <c r="G111" s="13">
        <f t="shared" si="3"/>
        <v>-0.35859584996650984</v>
      </c>
    </row>
    <row r="112" spans="1:7" x14ac:dyDescent="0.3">
      <c r="A112" s="10" t="s">
        <v>29</v>
      </c>
      <c r="B112" s="11" t="str">
        <f>VLOOKUP(A112,Entidades!$A$1:$B$229,2,FALSE)</f>
        <v>DIRECCIÓN DE SUSTITUCIÓN DE CULTIVOS DE USO ILÍCITO</v>
      </c>
      <c r="C112" s="11" t="s">
        <v>25</v>
      </c>
      <c r="D112" s="12">
        <v>215377</v>
      </c>
      <c r="E112" s="12"/>
      <c r="F112" s="12">
        <f t="shared" si="2"/>
        <v>-215377</v>
      </c>
      <c r="G112" s="13">
        <f t="shared" si="3"/>
        <v>-1</v>
      </c>
    </row>
    <row r="113" spans="1:7" x14ac:dyDescent="0.3">
      <c r="A113" s="10" t="s">
        <v>29</v>
      </c>
      <c r="B113" s="11" t="str">
        <f>VLOOKUP(A113,Entidades!$A$1:$B$229,2,FALSE)</f>
        <v>DIRECCIÓN DE SUSTITUCIÓN DE CULTIVOS DE USO ILÍCITO</v>
      </c>
      <c r="C113" s="11" t="s">
        <v>8</v>
      </c>
      <c r="D113" s="12">
        <v>1006907335</v>
      </c>
      <c r="E113" s="12">
        <v>552975142</v>
      </c>
      <c r="F113" s="12">
        <f t="shared" si="2"/>
        <v>-453932193</v>
      </c>
      <c r="G113" s="13">
        <f t="shared" si="3"/>
        <v>-0.45081824038951906</v>
      </c>
    </row>
    <row r="114" spans="1:7" x14ac:dyDescent="0.3">
      <c r="A114" s="10" t="s">
        <v>29</v>
      </c>
      <c r="B114" s="11" t="str">
        <f>VLOOKUP(A114,Entidades!$A$1:$B$229,2,FALSE)</f>
        <v>DIRECCIÓN DE SUSTITUCIÓN DE CULTIVOS DE USO ILÍCITO</v>
      </c>
      <c r="C114" s="11" t="s">
        <v>11</v>
      </c>
      <c r="D114" s="12">
        <v>5383619</v>
      </c>
      <c r="E114" s="12">
        <v>45018316</v>
      </c>
      <c r="F114" s="12">
        <f t="shared" si="2"/>
        <v>39634697</v>
      </c>
      <c r="G114" s="13">
        <f t="shared" si="3"/>
        <v>7.3620917453482502</v>
      </c>
    </row>
    <row r="115" spans="1:7" x14ac:dyDescent="0.3">
      <c r="A115" s="10" t="s">
        <v>29</v>
      </c>
      <c r="B115" s="11" t="str">
        <f>VLOOKUP(A115,Entidades!$A$1:$B$229,2,FALSE)</f>
        <v>DIRECCIÓN DE SUSTITUCIÓN DE CULTIVOS DE USO ILÍCITO</v>
      </c>
      <c r="C115" s="11" t="s">
        <v>12</v>
      </c>
      <c r="D115" s="12"/>
      <c r="E115" s="12">
        <v>657861.75</v>
      </c>
      <c r="F115" s="12">
        <f t="shared" si="2"/>
        <v>657861.75</v>
      </c>
      <c r="G115" s="13" t="str">
        <f t="shared" si="3"/>
        <v>NA</v>
      </c>
    </row>
    <row r="116" spans="1:7" x14ac:dyDescent="0.3">
      <c r="A116" s="10" t="s">
        <v>29</v>
      </c>
      <c r="B116" s="11" t="str">
        <f>VLOOKUP(A116,Entidades!$A$1:$B$229,2,FALSE)</f>
        <v>DIRECCIÓN DE SUSTITUCIÓN DE CULTIVOS DE USO ILÍCITO</v>
      </c>
      <c r="C116" s="11" t="s">
        <v>14</v>
      </c>
      <c r="D116" s="12">
        <v>68116916</v>
      </c>
      <c r="E116" s="12">
        <v>58991183.270000003</v>
      </c>
      <c r="F116" s="12">
        <f t="shared" si="2"/>
        <v>-9125732.7299999967</v>
      </c>
      <c r="G116" s="13">
        <f t="shared" si="3"/>
        <v>-0.13397160743448802</v>
      </c>
    </row>
    <row r="117" spans="1:7" x14ac:dyDescent="0.3">
      <c r="A117" s="10" t="s">
        <v>29</v>
      </c>
      <c r="B117" s="11" t="str">
        <f>VLOOKUP(A117,Entidades!$A$1:$B$229,2,FALSE)</f>
        <v>DIRECCIÓN DE SUSTITUCIÓN DE CULTIVOS DE USO ILÍCITO</v>
      </c>
      <c r="C117" s="11" t="s">
        <v>15</v>
      </c>
      <c r="D117" s="12">
        <v>126452319</v>
      </c>
      <c r="E117" s="12">
        <v>85120970.409999996</v>
      </c>
      <c r="F117" s="12">
        <f t="shared" si="2"/>
        <v>-41331348.590000004</v>
      </c>
      <c r="G117" s="13">
        <f t="shared" si="3"/>
        <v>-0.32685322749992435</v>
      </c>
    </row>
    <row r="118" spans="1:7" x14ac:dyDescent="0.3">
      <c r="A118" s="10" t="s">
        <v>31</v>
      </c>
      <c r="B118" s="11" t="str">
        <f>VLOOKUP(A118,Entidades!$A$1:$B$229,2,FALSE)</f>
        <v>DEPARTAMENTO NACIONAL DE PLANEACION - GESTION GENERAL</v>
      </c>
      <c r="C118" s="11" t="s">
        <v>4</v>
      </c>
      <c r="D118" s="12">
        <v>5591900</v>
      </c>
      <c r="E118" s="12">
        <v>29517600</v>
      </c>
      <c r="F118" s="12">
        <f t="shared" si="2"/>
        <v>23925700</v>
      </c>
      <c r="G118" s="13">
        <f t="shared" si="3"/>
        <v>4.2786351687261934</v>
      </c>
    </row>
    <row r="119" spans="1:7" x14ac:dyDescent="0.3">
      <c r="A119" s="10" t="s">
        <v>31</v>
      </c>
      <c r="B119" s="11" t="str">
        <f>VLOOKUP(A119,Entidades!$A$1:$B$229,2,FALSE)</f>
        <v>DEPARTAMENTO NACIONAL DE PLANEACION - GESTION GENERAL</v>
      </c>
      <c r="C119" s="11" t="s">
        <v>5</v>
      </c>
      <c r="D119" s="12">
        <v>1101332226</v>
      </c>
      <c r="E119" s="12">
        <v>1136734911</v>
      </c>
      <c r="F119" s="12">
        <f t="shared" si="2"/>
        <v>35402685</v>
      </c>
      <c r="G119" s="13">
        <f t="shared" si="3"/>
        <v>3.2145327417305594E-2</v>
      </c>
    </row>
    <row r="120" spans="1:7" x14ac:dyDescent="0.3">
      <c r="A120" s="10" t="s">
        <v>31</v>
      </c>
      <c r="B120" s="11" t="str">
        <f>VLOOKUP(A120,Entidades!$A$1:$B$229,2,FALSE)</f>
        <v>DEPARTAMENTO NACIONAL DE PLANEACION - GESTION GENERAL</v>
      </c>
      <c r="C120" s="11" t="s">
        <v>25</v>
      </c>
      <c r="D120" s="12">
        <v>640000</v>
      </c>
      <c r="E120" s="12"/>
      <c r="F120" s="12">
        <f t="shared" si="2"/>
        <v>-640000</v>
      </c>
      <c r="G120" s="13">
        <f t="shared" si="3"/>
        <v>-1</v>
      </c>
    </row>
    <row r="121" spans="1:7" x14ac:dyDescent="0.3">
      <c r="A121" s="10" t="s">
        <v>31</v>
      </c>
      <c r="B121" s="11" t="str">
        <f>VLOOKUP(A121,Entidades!$A$1:$B$229,2,FALSE)</f>
        <v>DEPARTAMENTO NACIONAL DE PLANEACION - GESTION GENERAL</v>
      </c>
      <c r="C121" s="11" t="s">
        <v>6</v>
      </c>
      <c r="D121" s="12">
        <v>50432737</v>
      </c>
      <c r="E121" s="12">
        <v>56543621</v>
      </c>
      <c r="F121" s="12">
        <f t="shared" si="2"/>
        <v>6110884</v>
      </c>
      <c r="G121" s="13">
        <f t="shared" si="3"/>
        <v>0.12116899386206226</v>
      </c>
    </row>
    <row r="122" spans="1:7" x14ac:dyDescent="0.3">
      <c r="A122" s="10" t="s">
        <v>31</v>
      </c>
      <c r="B122" s="11" t="str">
        <f>VLOOKUP(A122,Entidades!$A$1:$B$229,2,FALSE)</f>
        <v>DEPARTAMENTO NACIONAL DE PLANEACION - GESTION GENERAL</v>
      </c>
      <c r="C122" s="11" t="s">
        <v>7</v>
      </c>
      <c r="D122" s="12">
        <v>619358235</v>
      </c>
      <c r="E122" s="12">
        <v>724980140</v>
      </c>
      <c r="F122" s="12">
        <f t="shared" si="2"/>
        <v>105621905</v>
      </c>
      <c r="G122" s="13">
        <f t="shared" si="3"/>
        <v>0.1705344323063695</v>
      </c>
    </row>
    <row r="123" spans="1:7" x14ac:dyDescent="0.3">
      <c r="A123" s="10" t="s">
        <v>31</v>
      </c>
      <c r="B123" s="11" t="str">
        <f>VLOOKUP(A123,Entidades!$A$1:$B$229,2,FALSE)</f>
        <v>DEPARTAMENTO NACIONAL DE PLANEACION - GESTION GENERAL</v>
      </c>
      <c r="C123" s="11" t="s">
        <v>8</v>
      </c>
      <c r="D123" s="12">
        <v>86559117713</v>
      </c>
      <c r="E123" s="12">
        <v>83894641143</v>
      </c>
      <c r="F123" s="12">
        <f t="shared" si="2"/>
        <v>-2664476570</v>
      </c>
      <c r="G123" s="13">
        <f t="shared" si="3"/>
        <v>-3.078215952748594E-2</v>
      </c>
    </row>
    <row r="124" spans="1:7" x14ac:dyDescent="0.3">
      <c r="A124" s="10" t="s">
        <v>31</v>
      </c>
      <c r="B124" s="11" t="str">
        <f>VLOOKUP(A124,Entidades!$A$1:$B$229,2,FALSE)</f>
        <v>DEPARTAMENTO NACIONAL DE PLANEACION - GESTION GENERAL</v>
      </c>
      <c r="C124" s="11" t="s">
        <v>10</v>
      </c>
      <c r="D124" s="12">
        <v>8217533413.5200005</v>
      </c>
      <c r="E124" s="12">
        <v>6372440453.1300001</v>
      </c>
      <c r="F124" s="12">
        <f t="shared" si="2"/>
        <v>-1845092960.3900003</v>
      </c>
      <c r="G124" s="13">
        <f t="shared" si="3"/>
        <v>-0.22453123918599927</v>
      </c>
    </row>
    <row r="125" spans="1:7" x14ac:dyDescent="0.3">
      <c r="A125" s="10" t="s">
        <v>31</v>
      </c>
      <c r="B125" s="11" t="str">
        <f>VLOOKUP(A125,Entidades!$A$1:$B$229,2,FALSE)</f>
        <v>DEPARTAMENTO NACIONAL DE PLANEACION - GESTION GENERAL</v>
      </c>
      <c r="C125" s="11" t="s">
        <v>11</v>
      </c>
      <c r="D125" s="12">
        <v>1087535787</v>
      </c>
      <c r="E125" s="12">
        <v>1282171651</v>
      </c>
      <c r="F125" s="12">
        <f t="shared" si="2"/>
        <v>194635864</v>
      </c>
      <c r="G125" s="13">
        <f t="shared" si="3"/>
        <v>0.17896961766831496</v>
      </c>
    </row>
    <row r="126" spans="1:7" x14ac:dyDescent="0.3">
      <c r="A126" s="10" t="s">
        <v>31</v>
      </c>
      <c r="B126" s="11" t="str">
        <f>VLOOKUP(A126,Entidades!$A$1:$B$229,2,FALSE)</f>
        <v>DEPARTAMENTO NACIONAL DE PLANEACION - GESTION GENERAL</v>
      </c>
      <c r="C126" s="11" t="s">
        <v>12</v>
      </c>
      <c r="D126" s="12">
        <v>881891180</v>
      </c>
      <c r="E126" s="12">
        <v>2760819286.5999999</v>
      </c>
      <c r="F126" s="12">
        <f t="shared" si="2"/>
        <v>1878928106.5999999</v>
      </c>
      <c r="G126" s="13">
        <f t="shared" si="3"/>
        <v>2.1305668422718549</v>
      </c>
    </row>
    <row r="127" spans="1:7" x14ac:dyDescent="0.3">
      <c r="A127" s="10" t="s">
        <v>31</v>
      </c>
      <c r="B127" s="11" t="str">
        <f>VLOOKUP(A127,Entidades!$A$1:$B$229,2,FALSE)</f>
        <v>DEPARTAMENTO NACIONAL DE PLANEACION - GESTION GENERAL</v>
      </c>
      <c r="C127" s="11" t="s">
        <v>13</v>
      </c>
      <c r="D127" s="12">
        <v>367553618</v>
      </c>
      <c r="E127" s="12">
        <v>527383045</v>
      </c>
      <c r="F127" s="12">
        <f t="shared" si="2"/>
        <v>159829427</v>
      </c>
      <c r="G127" s="13">
        <f t="shared" si="3"/>
        <v>0.4348465616246498</v>
      </c>
    </row>
    <row r="128" spans="1:7" x14ac:dyDescent="0.3">
      <c r="A128" s="10" t="s">
        <v>31</v>
      </c>
      <c r="B128" s="11" t="str">
        <f>VLOOKUP(A128,Entidades!$A$1:$B$229,2,FALSE)</f>
        <v>DEPARTAMENTO NACIONAL DE PLANEACION - GESTION GENERAL</v>
      </c>
      <c r="C128" s="11" t="s">
        <v>14</v>
      </c>
      <c r="D128" s="12">
        <v>2856567706.5</v>
      </c>
      <c r="E128" s="12">
        <v>4088700160.5</v>
      </c>
      <c r="F128" s="12">
        <f t="shared" si="2"/>
        <v>1232132454</v>
      </c>
      <c r="G128" s="13">
        <f t="shared" si="3"/>
        <v>0.43133318744601584</v>
      </c>
    </row>
    <row r="129" spans="1:7" x14ac:dyDescent="0.3">
      <c r="A129" s="10" t="s">
        <v>31</v>
      </c>
      <c r="B129" s="11" t="str">
        <f>VLOOKUP(A129,Entidades!$A$1:$B$229,2,FALSE)</f>
        <v>DEPARTAMENTO NACIONAL DE PLANEACION - GESTION GENERAL</v>
      </c>
      <c r="C129" s="11" t="s">
        <v>292</v>
      </c>
      <c r="D129" s="12">
        <v>901408509</v>
      </c>
      <c r="E129" s="12">
        <v>915246396</v>
      </c>
      <c r="F129" s="12">
        <f t="shared" si="2"/>
        <v>13837887</v>
      </c>
      <c r="G129" s="13">
        <f t="shared" si="3"/>
        <v>1.5351404897820862E-2</v>
      </c>
    </row>
    <row r="130" spans="1:7" x14ac:dyDescent="0.3">
      <c r="A130" s="10" t="s">
        <v>31</v>
      </c>
      <c r="B130" s="11" t="str">
        <f>VLOOKUP(A130,Entidades!$A$1:$B$229,2,FALSE)</f>
        <v>DEPARTAMENTO NACIONAL DE PLANEACION - GESTION GENERAL</v>
      </c>
      <c r="C130" s="11" t="s">
        <v>15</v>
      </c>
      <c r="D130" s="12">
        <v>1248377523</v>
      </c>
      <c r="E130" s="12">
        <v>1165777813.8</v>
      </c>
      <c r="F130" s="12">
        <f t="shared" si="2"/>
        <v>-82599709.200000048</v>
      </c>
      <c r="G130" s="13">
        <f t="shared" si="3"/>
        <v>-6.6165649155155479E-2</v>
      </c>
    </row>
    <row r="131" spans="1:7" x14ac:dyDescent="0.3">
      <c r="A131" s="10" t="s">
        <v>31</v>
      </c>
      <c r="B131" s="11" t="str">
        <f>VLOOKUP(A131,Entidades!$A$1:$B$229,2,FALSE)</f>
        <v>DEPARTAMENTO NACIONAL DE PLANEACION - GESTION GENERAL</v>
      </c>
      <c r="C131" s="11" t="s">
        <v>16</v>
      </c>
      <c r="D131" s="12">
        <v>6759900</v>
      </c>
      <c r="E131" s="12">
        <v>41900000</v>
      </c>
      <c r="F131" s="12">
        <f t="shared" si="2"/>
        <v>35140100</v>
      </c>
      <c r="G131" s="13">
        <f t="shared" si="3"/>
        <v>5.1983165431441289</v>
      </c>
    </row>
    <row r="132" spans="1:7" x14ac:dyDescent="0.3">
      <c r="A132" s="10" t="s">
        <v>31</v>
      </c>
      <c r="B132" s="11" t="str">
        <f>VLOOKUP(A132,Entidades!$A$1:$B$229,2,FALSE)</f>
        <v>DEPARTAMENTO NACIONAL DE PLANEACION - GESTION GENERAL</v>
      </c>
      <c r="C132" s="11" t="s">
        <v>18</v>
      </c>
      <c r="D132" s="12"/>
      <c r="E132" s="12">
        <v>267138138</v>
      </c>
      <c r="F132" s="12">
        <f t="shared" si="2"/>
        <v>267138138</v>
      </c>
      <c r="G132" s="13" t="str">
        <f t="shared" si="3"/>
        <v>NA</v>
      </c>
    </row>
    <row r="133" spans="1:7" x14ac:dyDescent="0.3">
      <c r="A133" s="10" t="s">
        <v>32</v>
      </c>
      <c r="B133" s="11" t="str">
        <f>VLOOKUP(A133,Entidades!$A$1:$B$229,2,FALSE)</f>
        <v>UNIDAD ADMINISTRATIVA ESPECIAL - AGENCIA NACIONAL DE CONTRATACION PUBLICA - COLOMBIA COMPRA EFICIENTE</v>
      </c>
      <c r="C133" s="11" t="s">
        <v>5</v>
      </c>
      <c r="D133" s="12">
        <v>1614728933.97</v>
      </c>
      <c r="E133" s="12">
        <v>1486616824.4100001</v>
      </c>
      <c r="F133" s="12">
        <f t="shared" si="2"/>
        <v>-128112109.55999994</v>
      </c>
      <c r="G133" s="13">
        <f t="shared" si="3"/>
        <v>-7.9339700221399592E-2</v>
      </c>
    </row>
    <row r="134" spans="1:7" x14ac:dyDescent="0.3">
      <c r="A134" s="10" t="s">
        <v>32</v>
      </c>
      <c r="B134" s="11" t="str">
        <f>VLOOKUP(A134,Entidades!$A$1:$B$229,2,FALSE)</f>
        <v>UNIDAD ADMINISTRATIVA ESPECIAL - AGENCIA NACIONAL DE CONTRATACION PUBLICA - COLOMBIA COMPRA EFICIENTE</v>
      </c>
      <c r="C134" s="11" t="s">
        <v>6</v>
      </c>
      <c r="D134" s="12">
        <v>2676910.15</v>
      </c>
      <c r="E134" s="12">
        <v>3080992.5</v>
      </c>
      <c r="F134" s="12">
        <f t="shared" si="2"/>
        <v>404082.35000000009</v>
      </c>
      <c r="G134" s="13">
        <f t="shared" si="3"/>
        <v>0.15095103210692376</v>
      </c>
    </row>
    <row r="135" spans="1:7" x14ac:dyDescent="0.3">
      <c r="A135" s="10" t="s">
        <v>32</v>
      </c>
      <c r="B135" s="11" t="str">
        <f>VLOOKUP(A135,Entidades!$A$1:$B$229,2,FALSE)</f>
        <v>UNIDAD ADMINISTRATIVA ESPECIAL - AGENCIA NACIONAL DE CONTRATACION PUBLICA - COLOMBIA COMPRA EFICIENTE</v>
      </c>
      <c r="C135" s="11" t="s">
        <v>7</v>
      </c>
      <c r="D135" s="12">
        <v>106360023.5</v>
      </c>
      <c r="E135" s="12">
        <v>126855211</v>
      </c>
      <c r="F135" s="12">
        <f t="shared" si="2"/>
        <v>20495187.5</v>
      </c>
      <c r="G135" s="13">
        <f t="shared" si="3"/>
        <v>0.19269634234332414</v>
      </c>
    </row>
    <row r="136" spans="1:7" x14ac:dyDescent="0.3">
      <c r="A136" s="10" t="s">
        <v>32</v>
      </c>
      <c r="B136" s="11" t="str">
        <f>VLOOKUP(A136,Entidades!$A$1:$B$229,2,FALSE)</f>
        <v>UNIDAD ADMINISTRATIVA ESPECIAL - AGENCIA NACIONAL DE CONTRATACION PUBLICA - COLOMBIA COMPRA EFICIENTE</v>
      </c>
      <c r="C136" s="11" t="s">
        <v>8</v>
      </c>
      <c r="D136" s="12">
        <v>14373523877</v>
      </c>
      <c r="E136" s="12">
        <v>15801010862</v>
      </c>
      <c r="F136" s="12">
        <f t="shared" si="2"/>
        <v>1427486985</v>
      </c>
      <c r="G136" s="13">
        <f t="shared" si="3"/>
        <v>9.9313640636463113E-2</v>
      </c>
    </row>
    <row r="137" spans="1:7" x14ac:dyDescent="0.3">
      <c r="A137" s="10" t="s">
        <v>32</v>
      </c>
      <c r="B137" s="11" t="str">
        <f>VLOOKUP(A137,Entidades!$A$1:$B$229,2,FALSE)</f>
        <v>UNIDAD ADMINISTRATIVA ESPECIAL - AGENCIA NACIONAL DE CONTRATACION PUBLICA - COLOMBIA COMPRA EFICIENTE</v>
      </c>
      <c r="C137" s="11" t="s">
        <v>9</v>
      </c>
      <c r="D137" s="12">
        <v>80127175</v>
      </c>
      <c r="E137" s="12"/>
      <c r="F137" s="12">
        <f t="shared" si="2"/>
        <v>-80127175</v>
      </c>
      <c r="G137" s="13">
        <f t="shared" si="3"/>
        <v>-1</v>
      </c>
    </row>
    <row r="138" spans="1:7" x14ac:dyDescent="0.3">
      <c r="A138" s="10" t="s">
        <v>32</v>
      </c>
      <c r="B138" s="11" t="str">
        <f>VLOOKUP(A138,Entidades!$A$1:$B$229,2,FALSE)</f>
        <v>UNIDAD ADMINISTRATIVA ESPECIAL - AGENCIA NACIONAL DE CONTRATACION PUBLICA - COLOMBIA COMPRA EFICIENTE</v>
      </c>
      <c r="C138" s="11" t="s">
        <v>10</v>
      </c>
      <c r="D138" s="12">
        <v>104512856.61</v>
      </c>
      <c r="E138" s="12">
        <v>165964725.61000001</v>
      </c>
      <c r="F138" s="12">
        <f t="shared" si="2"/>
        <v>61451869.000000015</v>
      </c>
      <c r="G138" s="13">
        <f t="shared" si="3"/>
        <v>0.58798382317032727</v>
      </c>
    </row>
    <row r="139" spans="1:7" x14ac:dyDescent="0.3">
      <c r="A139" s="10" t="s">
        <v>32</v>
      </c>
      <c r="B139" s="11" t="str">
        <f>VLOOKUP(A139,Entidades!$A$1:$B$229,2,FALSE)</f>
        <v>UNIDAD ADMINISTRATIVA ESPECIAL - AGENCIA NACIONAL DE CONTRATACION PUBLICA - COLOMBIA COMPRA EFICIENTE</v>
      </c>
      <c r="C139" s="11" t="s">
        <v>11</v>
      </c>
      <c r="D139" s="12">
        <v>419774853</v>
      </c>
      <c r="E139" s="12">
        <v>289911371</v>
      </c>
      <c r="F139" s="12">
        <f t="shared" si="2"/>
        <v>-129863482</v>
      </c>
      <c r="G139" s="13">
        <f t="shared" si="3"/>
        <v>-0.30936460598319832</v>
      </c>
    </row>
    <row r="140" spans="1:7" x14ac:dyDescent="0.3">
      <c r="A140" s="10" t="s">
        <v>32</v>
      </c>
      <c r="B140" s="11" t="str">
        <f>VLOOKUP(A140,Entidades!$A$1:$B$229,2,FALSE)</f>
        <v>UNIDAD ADMINISTRATIVA ESPECIAL - AGENCIA NACIONAL DE CONTRATACION PUBLICA - COLOMBIA COMPRA EFICIENTE</v>
      </c>
      <c r="C140" s="11" t="s">
        <v>12</v>
      </c>
      <c r="D140" s="12">
        <v>28747713.050000001</v>
      </c>
      <c r="E140" s="12">
        <v>57187584.730000004</v>
      </c>
      <c r="F140" s="12">
        <f t="shared" ref="F140:F203" si="4">E140-D140</f>
        <v>28439871.680000003</v>
      </c>
      <c r="G140" s="13">
        <f t="shared" ref="G140:G203" si="5">IF(D140&gt;0,((E140-D140)/D140),"NA")</f>
        <v>0.98929162227741108</v>
      </c>
    </row>
    <row r="141" spans="1:7" x14ac:dyDescent="0.3">
      <c r="A141" s="10" t="s">
        <v>32</v>
      </c>
      <c r="B141" s="11" t="str">
        <f>VLOOKUP(A141,Entidades!$A$1:$B$229,2,FALSE)</f>
        <v>UNIDAD ADMINISTRATIVA ESPECIAL - AGENCIA NACIONAL DE CONTRATACION PUBLICA - COLOMBIA COMPRA EFICIENTE</v>
      </c>
      <c r="C141" s="11" t="s">
        <v>13</v>
      </c>
      <c r="D141" s="12">
        <v>173847614.19</v>
      </c>
      <c r="E141" s="12">
        <v>179510899.59999999</v>
      </c>
      <c r="F141" s="12">
        <f t="shared" si="4"/>
        <v>5663285.4099999964</v>
      </c>
      <c r="G141" s="13">
        <f t="shared" si="5"/>
        <v>3.2576146853591725E-2</v>
      </c>
    </row>
    <row r="142" spans="1:7" x14ac:dyDescent="0.3">
      <c r="A142" s="10" t="s">
        <v>32</v>
      </c>
      <c r="B142" s="11" t="str">
        <f>VLOOKUP(A142,Entidades!$A$1:$B$229,2,FALSE)</f>
        <v>UNIDAD ADMINISTRATIVA ESPECIAL - AGENCIA NACIONAL DE CONTRATACION PUBLICA - COLOMBIA COMPRA EFICIENTE</v>
      </c>
      <c r="C142" s="11" t="s">
        <v>14</v>
      </c>
      <c r="D142" s="12">
        <v>71828630.400000006</v>
      </c>
      <c r="E142" s="12">
        <v>256294641.28</v>
      </c>
      <c r="F142" s="12">
        <f t="shared" si="4"/>
        <v>184466010.88</v>
      </c>
      <c r="G142" s="13">
        <f t="shared" si="5"/>
        <v>2.5681404455680665</v>
      </c>
    </row>
    <row r="143" spans="1:7" x14ac:dyDescent="0.3">
      <c r="A143" s="10" t="s">
        <v>32</v>
      </c>
      <c r="B143" s="11" t="str">
        <f>VLOOKUP(A143,Entidades!$A$1:$B$229,2,FALSE)</f>
        <v>UNIDAD ADMINISTRATIVA ESPECIAL - AGENCIA NACIONAL DE CONTRATACION PUBLICA - COLOMBIA COMPRA EFICIENTE</v>
      </c>
      <c r="C143" s="11" t="s">
        <v>292</v>
      </c>
      <c r="D143" s="12">
        <v>80127176.269999996</v>
      </c>
      <c r="E143" s="12"/>
      <c r="F143" s="12">
        <f t="shared" si="4"/>
        <v>-80127176.269999996</v>
      </c>
      <c r="G143" s="13">
        <f t="shared" si="5"/>
        <v>-1</v>
      </c>
    </row>
    <row r="144" spans="1:7" x14ac:dyDescent="0.3">
      <c r="A144" s="10" t="s">
        <v>32</v>
      </c>
      <c r="B144" s="11" t="str">
        <f>VLOOKUP(A144,Entidades!$A$1:$B$229,2,FALSE)</f>
        <v>UNIDAD ADMINISTRATIVA ESPECIAL - AGENCIA NACIONAL DE CONTRATACION PUBLICA - COLOMBIA COMPRA EFICIENTE</v>
      </c>
      <c r="C144" s="11" t="s">
        <v>15</v>
      </c>
      <c r="D144" s="12">
        <v>50061889.450000003</v>
      </c>
      <c r="E144" s="12">
        <v>175783476.56999999</v>
      </c>
      <c r="F144" s="12">
        <f t="shared" si="4"/>
        <v>125721587.11999999</v>
      </c>
      <c r="G144" s="13">
        <f t="shared" si="5"/>
        <v>2.5113232541006298</v>
      </c>
    </row>
    <row r="145" spans="1:7" x14ac:dyDescent="0.3">
      <c r="A145" s="10" t="s">
        <v>32</v>
      </c>
      <c r="B145" s="11" t="str">
        <f>VLOOKUP(A145,Entidades!$A$1:$B$229,2,FALSE)</f>
        <v>UNIDAD ADMINISTRATIVA ESPECIAL - AGENCIA NACIONAL DE CONTRATACION PUBLICA - COLOMBIA COMPRA EFICIENTE</v>
      </c>
      <c r="C145" s="11" t="s">
        <v>16</v>
      </c>
      <c r="D145" s="12">
        <v>48576340</v>
      </c>
      <c r="E145" s="12">
        <v>42174531</v>
      </c>
      <c r="F145" s="12">
        <f t="shared" si="4"/>
        <v>-6401809</v>
      </c>
      <c r="G145" s="13">
        <f t="shared" si="5"/>
        <v>-0.13178862384444773</v>
      </c>
    </row>
    <row r="146" spans="1:7" x14ac:dyDescent="0.3">
      <c r="A146" s="10" t="s">
        <v>33</v>
      </c>
      <c r="B146" s="11" t="str">
        <f>VLOOKUP(A146,Entidades!$A$1:$B$229,2,FALSE)</f>
        <v>SUPERINTENDENCIA DE SERVICIOS PÚBLICOS DOMICILIARIOS</v>
      </c>
      <c r="C146" s="11" t="s">
        <v>5</v>
      </c>
      <c r="D146" s="12">
        <v>3170507549.8800001</v>
      </c>
      <c r="E146" s="12">
        <v>4456316268.0799999</v>
      </c>
      <c r="F146" s="12">
        <f t="shared" si="4"/>
        <v>1285808718.1999998</v>
      </c>
      <c r="G146" s="13">
        <f t="shared" si="5"/>
        <v>0.40555295894143706</v>
      </c>
    </row>
    <row r="147" spans="1:7" x14ac:dyDescent="0.3">
      <c r="A147" s="10" t="s">
        <v>33</v>
      </c>
      <c r="B147" s="11" t="str">
        <f>VLOOKUP(A147,Entidades!$A$1:$B$229,2,FALSE)</f>
        <v>SUPERINTENDENCIA DE SERVICIOS PÚBLICOS DOMICILIARIOS</v>
      </c>
      <c r="C147" s="11" t="s">
        <v>6</v>
      </c>
      <c r="D147" s="12">
        <v>49857246.740000002</v>
      </c>
      <c r="E147" s="12">
        <v>65473655.640000001</v>
      </c>
      <c r="F147" s="12">
        <f t="shared" si="4"/>
        <v>15616408.899999999</v>
      </c>
      <c r="G147" s="13">
        <f t="shared" si="5"/>
        <v>0.31322244851260711</v>
      </c>
    </row>
    <row r="148" spans="1:7" x14ac:dyDescent="0.3">
      <c r="A148" s="10" t="s">
        <v>33</v>
      </c>
      <c r="B148" s="11" t="str">
        <f>VLOOKUP(A148,Entidades!$A$1:$B$229,2,FALSE)</f>
        <v>SUPERINTENDENCIA DE SERVICIOS PÚBLICOS DOMICILIARIOS</v>
      </c>
      <c r="C148" s="11" t="s">
        <v>7</v>
      </c>
      <c r="D148" s="12">
        <v>577371319.83000004</v>
      </c>
      <c r="E148" s="12">
        <v>745335865.38999999</v>
      </c>
      <c r="F148" s="12">
        <f t="shared" si="4"/>
        <v>167964545.55999994</v>
      </c>
      <c r="G148" s="13">
        <f t="shared" si="5"/>
        <v>0.29091251988314049</v>
      </c>
    </row>
    <row r="149" spans="1:7" x14ac:dyDescent="0.3">
      <c r="A149" s="10" t="s">
        <v>33</v>
      </c>
      <c r="B149" s="11" t="str">
        <f>VLOOKUP(A149,Entidades!$A$1:$B$229,2,FALSE)</f>
        <v>SUPERINTENDENCIA DE SERVICIOS PÚBLICOS DOMICILIARIOS</v>
      </c>
      <c r="C149" s="11" t="s">
        <v>8</v>
      </c>
      <c r="D149" s="12">
        <v>27352686662</v>
      </c>
      <c r="E149" s="12">
        <v>18174448729</v>
      </c>
      <c r="F149" s="12">
        <f t="shared" si="4"/>
        <v>-9178237933</v>
      </c>
      <c r="G149" s="13">
        <f t="shared" si="5"/>
        <v>-0.33555160582272747</v>
      </c>
    </row>
    <row r="150" spans="1:7" x14ac:dyDescent="0.3">
      <c r="A150" s="10" t="s">
        <v>33</v>
      </c>
      <c r="B150" s="11" t="str">
        <f>VLOOKUP(A150,Entidades!$A$1:$B$229,2,FALSE)</f>
        <v>SUPERINTENDENCIA DE SERVICIOS PÚBLICOS DOMICILIARIOS</v>
      </c>
      <c r="C150" s="11" t="s">
        <v>10</v>
      </c>
      <c r="D150" s="12">
        <v>402005096</v>
      </c>
      <c r="E150" s="12">
        <v>115372149</v>
      </c>
      <c r="F150" s="12">
        <f t="shared" si="4"/>
        <v>-286632947</v>
      </c>
      <c r="G150" s="13">
        <f t="shared" si="5"/>
        <v>-0.71300824256217887</v>
      </c>
    </row>
    <row r="151" spans="1:7" x14ac:dyDescent="0.3">
      <c r="A151" s="10" t="s">
        <v>33</v>
      </c>
      <c r="B151" s="11" t="str">
        <f>VLOOKUP(A151,Entidades!$A$1:$B$229,2,FALSE)</f>
        <v>SUPERINTENDENCIA DE SERVICIOS PÚBLICOS DOMICILIARIOS</v>
      </c>
      <c r="C151" s="11" t="s">
        <v>11</v>
      </c>
      <c r="D151" s="12">
        <v>914466610</v>
      </c>
      <c r="E151" s="12">
        <v>847725221</v>
      </c>
      <c r="F151" s="12">
        <f t="shared" si="4"/>
        <v>-66741389</v>
      </c>
      <c r="G151" s="13">
        <f t="shared" si="5"/>
        <v>-7.2983954001338544E-2</v>
      </c>
    </row>
    <row r="152" spans="1:7" x14ac:dyDescent="0.3">
      <c r="A152" s="10" t="s">
        <v>33</v>
      </c>
      <c r="B152" s="11" t="str">
        <f>VLOOKUP(A152,Entidades!$A$1:$B$229,2,FALSE)</f>
        <v>SUPERINTENDENCIA DE SERVICIOS PÚBLICOS DOMICILIARIOS</v>
      </c>
      <c r="C152" s="11" t="s">
        <v>12</v>
      </c>
      <c r="D152" s="12">
        <v>4042027309.3900003</v>
      </c>
      <c r="E152" s="12">
        <v>1603596673.6299999</v>
      </c>
      <c r="F152" s="12">
        <f t="shared" si="4"/>
        <v>-2438430635.7600002</v>
      </c>
      <c r="G152" s="13">
        <f t="shared" si="5"/>
        <v>-0.6032692134700085</v>
      </c>
    </row>
    <row r="153" spans="1:7" x14ac:dyDescent="0.3">
      <c r="A153" s="10" t="s">
        <v>33</v>
      </c>
      <c r="B153" s="11" t="str">
        <f>VLOOKUP(A153,Entidades!$A$1:$B$229,2,FALSE)</f>
        <v>SUPERINTENDENCIA DE SERVICIOS PÚBLICOS DOMICILIARIOS</v>
      </c>
      <c r="C153" s="11" t="s">
        <v>13</v>
      </c>
      <c r="D153" s="12">
        <v>1794339906.4299998</v>
      </c>
      <c r="E153" s="12">
        <v>1611523663.9000001</v>
      </c>
      <c r="F153" s="12">
        <f t="shared" si="4"/>
        <v>-182816242.52999973</v>
      </c>
      <c r="G153" s="13">
        <f t="shared" si="5"/>
        <v>-0.10188495606371986</v>
      </c>
    </row>
    <row r="154" spans="1:7" x14ac:dyDescent="0.3">
      <c r="A154" s="10" t="s">
        <v>33</v>
      </c>
      <c r="B154" s="11" t="str">
        <f>VLOOKUP(A154,Entidades!$A$1:$B$229,2,FALSE)</f>
        <v>SUPERINTENDENCIA DE SERVICIOS PÚBLICOS DOMICILIARIOS</v>
      </c>
      <c r="C154" s="11" t="s">
        <v>14</v>
      </c>
      <c r="D154" s="12">
        <v>1342965573</v>
      </c>
      <c r="E154" s="12">
        <v>1555952366.0900002</v>
      </c>
      <c r="F154" s="12">
        <f t="shared" si="4"/>
        <v>212986793.09000015</v>
      </c>
      <c r="G154" s="13">
        <f t="shared" si="5"/>
        <v>0.15859438050538929</v>
      </c>
    </row>
    <row r="155" spans="1:7" x14ac:dyDescent="0.3">
      <c r="A155" s="10" t="s">
        <v>33</v>
      </c>
      <c r="B155" s="11" t="str">
        <f>VLOOKUP(A155,Entidades!$A$1:$B$229,2,FALSE)</f>
        <v>SUPERINTENDENCIA DE SERVICIOS PÚBLICOS DOMICILIARIOS</v>
      </c>
      <c r="C155" s="11" t="s">
        <v>292</v>
      </c>
      <c r="D155" s="12">
        <v>1383844773.21</v>
      </c>
      <c r="E155" s="12">
        <v>1751954433.6099999</v>
      </c>
      <c r="F155" s="12">
        <f t="shared" si="4"/>
        <v>368109660.39999986</v>
      </c>
      <c r="G155" s="13">
        <f t="shared" si="5"/>
        <v>0.2660050227643117</v>
      </c>
    </row>
    <row r="156" spans="1:7" x14ac:dyDescent="0.3">
      <c r="A156" s="10" t="s">
        <v>33</v>
      </c>
      <c r="B156" s="11" t="str">
        <f>VLOOKUP(A156,Entidades!$A$1:$B$229,2,FALSE)</f>
        <v>SUPERINTENDENCIA DE SERVICIOS PÚBLICOS DOMICILIARIOS</v>
      </c>
      <c r="C156" s="11" t="s">
        <v>15</v>
      </c>
      <c r="D156" s="12">
        <v>1866584599</v>
      </c>
      <c r="E156" s="12">
        <v>2291292629.8400006</v>
      </c>
      <c r="F156" s="12">
        <f t="shared" si="4"/>
        <v>424708030.84000063</v>
      </c>
      <c r="G156" s="13">
        <f t="shared" si="5"/>
        <v>0.22753216278947805</v>
      </c>
    </row>
    <row r="157" spans="1:7" x14ac:dyDescent="0.3">
      <c r="A157" s="10" t="s">
        <v>33</v>
      </c>
      <c r="B157" s="11" t="str">
        <f>VLOOKUP(A157,Entidades!$A$1:$B$229,2,FALSE)</f>
        <v>SUPERINTENDENCIA DE SERVICIOS PÚBLICOS DOMICILIARIOS</v>
      </c>
      <c r="C157" s="11" t="s">
        <v>16</v>
      </c>
      <c r="D157" s="12">
        <v>22289250.390000001</v>
      </c>
      <c r="E157" s="12">
        <v>18993900</v>
      </c>
      <c r="F157" s="12">
        <f t="shared" si="4"/>
        <v>-3295350.3900000006</v>
      </c>
      <c r="G157" s="13">
        <f t="shared" si="5"/>
        <v>-0.14784482799288973</v>
      </c>
    </row>
    <row r="158" spans="1:7" x14ac:dyDescent="0.3">
      <c r="A158" s="10" t="s">
        <v>33</v>
      </c>
      <c r="B158" s="11" t="str">
        <f>VLOOKUP(A158,Entidades!$A$1:$B$229,2,FALSE)</f>
        <v>SUPERINTENDENCIA DE SERVICIOS PÚBLICOS DOMICILIARIOS</v>
      </c>
      <c r="C158" s="11" t="s">
        <v>18</v>
      </c>
      <c r="D158" s="12"/>
      <c r="E158" s="12">
        <v>666144994</v>
      </c>
      <c r="F158" s="12">
        <f t="shared" si="4"/>
        <v>666144994</v>
      </c>
      <c r="G158" s="13" t="str">
        <f t="shared" si="5"/>
        <v>NA</v>
      </c>
    </row>
    <row r="159" spans="1:7" x14ac:dyDescent="0.3">
      <c r="A159" s="10" t="s">
        <v>34</v>
      </c>
      <c r="B159" s="11" t="str">
        <f>VLOOKUP(A159,Entidades!$A$1:$B$229,2,FALSE)</f>
        <v>DEPARTAMENTO ADMINISTRATIVO NACIONAL DE ESTADÍSTICA (DANE) - GESTIÓN GENERAL</v>
      </c>
      <c r="C159" s="11" t="s">
        <v>4</v>
      </c>
      <c r="D159" s="12">
        <v>9701370</v>
      </c>
      <c r="E159" s="12">
        <v>40694450</v>
      </c>
      <c r="F159" s="12">
        <f t="shared" si="4"/>
        <v>30993080</v>
      </c>
      <c r="G159" s="13">
        <f t="shared" si="5"/>
        <v>3.1947116747428455</v>
      </c>
    </row>
    <row r="160" spans="1:7" x14ac:dyDescent="0.3">
      <c r="A160" s="10" t="s">
        <v>34</v>
      </c>
      <c r="B160" s="11" t="str">
        <f>VLOOKUP(A160,Entidades!$A$1:$B$229,2,FALSE)</f>
        <v>DEPARTAMENTO ADMINISTRATIVO NACIONAL DE ESTADÍSTICA (DANE) - GESTIÓN GENERAL</v>
      </c>
      <c r="C160" s="11" t="s">
        <v>5</v>
      </c>
      <c r="D160" s="12">
        <v>2355394905.6199999</v>
      </c>
      <c r="E160" s="12">
        <v>2675240035.6100001</v>
      </c>
      <c r="F160" s="12">
        <f t="shared" si="4"/>
        <v>319845129.99000025</v>
      </c>
      <c r="G160" s="13">
        <f t="shared" si="5"/>
        <v>0.13579257101509645</v>
      </c>
    </row>
    <row r="161" spans="1:7" x14ac:dyDescent="0.3">
      <c r="A161" s="10" t="s">
        <v>34</v>
      </c>
      <c r="B161" s="11" t="str">
        <f>VLOOKUP(A161,Entidades!$A$1:$B$229,2,FALSE)</f>
        <v>DEPARTAMENTO ADMINISTRATIVO NACIONAL DE ESTADÍSTICA (DANE) - GESTIÓN GENERAL</v>
      </c>
      <c r="C161" s="11" t="s">
        <v>6</v>
      </c>
      <c r="D161" s="12">
        <v>97420299.189999998</v>
      </c>
      <c r="E161" s="12">
        <v>72042509.260000005</v>
      </c>
      <c r="F161" s="12">
        <f t="shared" si="4"/>
        <v>-25377789.929999992</v>
      </c>
      <c r="G161" s="13">
        <f t="shared" si="5"/>
        <v>-0.26049796747703863</v>
      </c>
    </row>
    <row r="162" spans="1:7" x14ac:dyDescent="0.3">
      <c r="A162" s="10" t="s">
        <v>34</v>
      </c>
      <c r="B162" s="11" t="str">
        <f>VLOOKUP(A162,Entidades!$A$1:$B$229,2,FALSE)</f>
        <v>DEPARTAMENTO ADMINISTRATIVO NACIONAL DE ESTADÍSTICA (DANE) - GESTIÓN GENERAL</v>
      </c>
      <c r="C162" s="11" t="s">
        <v>7</v>
      </c>
      <c r="D162" s="12">
        <v>1308093699.1800001</v>
      </c>
      <c r="E162" s="12">
        <v>943855165.26999998</v>
      </c>
      <c r="F162" s="12">
        <f t="shared" si="4"/>
        <v>-364238533.91000009</v>
      </c>
      <c r="G162" s="13">
        <f t="shared" si="5"/>
        <v>-0.27844988026341611</v>
      </c>
    </row>
    <row r="163" spans="1:7" x14ac:dyDescent="0.3">
      <c r="A163" s="10" t="s">
        <v>34</v>
      </c>
      <c r="B163" s="11" t="str">
        <f>VLOOKUP(A163,Entidades!$A$1:$B$229,2,FALSE)</f>
        <v>DEPARTAMENTO ADMINISTRATIVO NACIONAL DE ESTADÍSTICA (DANE) - GESTIÓN GENERAL</v>
      </c>
      <c r="C163" s="11" t="s">
        <v>8</v>
      </c>
      <c r="D163" s="12">
        <v>114063117318</v>
      </c>
      <c r="E163" s="12">
        <v>135067188148</v>
      </c>
      <c r="F163" s="12">
        <f t="shared" si="4"/>
        <v>21004070830</v>
      </c>
      <c r="G163" s="13">
        <f t="shared" si="5"/>
        <v>0.18414428190176602</v>
      </c>
    </row>
    <row r="164" spans="1:7" x14ac:dyDescent="0.3">
      <c r="A164" s="10" t="s">
        <v>34</v>
      </c>
      <c r="B164" s="11" t="str">
        <f>VLOOKUP(A164,Entidades!$A$1:$B$229,2,FALSE)</f>
        <v>DEPARTAMENTO ADMINISTRATIVO NACIONAL DE ESTADÍSTICA (DANE) - GESTIÓN GENERAL</v>
      </c>
      <c r="C164" s="11" t="s">
        <v>9</v>
      </c>
      <c r="D164" s="12">
        <v>258803695</v>
      </c>
      <c r="E164" s="12"/>
      <c r="F164" s="12">
        <f t="shared" si="4"/>
        <v>-258803695</v>
      </c>
      <c r="G164" s="13">
        <f t="shared" si="5"/>
        <v>-1</v>
      </c>
    </row>
    <row r="165" spans="1:7" x14ac:dyDescent="0.3">
      <c r="A165" s="10" t="s">
        <v>34</v>
      </c>
      <c r="B165" s="11" t="str">
        <f>VLOOKUP(A165,Entidades!$A$1:$B$229,2,FALSE)</f>
        <v>DEPARTAMENTO ADMINISTRATIVO NACIONAL DE ESTADÍSTICA (DANE) - GESTIÓN GENERAL</v>
      </c>
      <c r="C165" s="11" t="s">
        <v>10</v>
      </c>
      <c r="D165" s="12">
        <v>9562152</v>
      </c>
      <c r="E165" s="12">
        <v>49382366.969999999</v>
      </c>
      <c r="F165" s="12">
        <f t="shared" si="4"/>
        <v>39820214.969999999</v>
      </c>
      <c r="G165" s="13">
        <f t="shared" si="5"/>
        <v>4.164357036993346</v>
      </c>
    </row>
    <row r="166" spans="1:7" x14ac:dyDescent="0.3">
      <c r="A166" s="10" t="s">
        <v>34</v>
      </c>
      <c r="B166" s="11" t="str">
        <f>VLOOKUP(A166,Entidades!$A$1:$B$229,2,FALSE)</f>
        <v>DEPARTAMENTO ADMINISTRATIVO NACIONAL DE ESTADÍSTICA (DANE) - GESTIÓN GENERAL</v>
      </c>
      <c r="C166" s="11" t="s">
        <v>11</v>
      </c>
      <c r="D166" s="12">
        <v>628311774</v>
      </c>
      <c r="E166" s="12">
        <v>616439623</v>
      </c>
      <c r="F166" s="12">
        <f t="shared" si="4"/>
        <v>-11872151</v>
      </c>
      <c r="G166" s="13">
        <f t="shared" si="5"/>
        <v>-1.8895318361485933E-2</v>
      </c>
    </row>
    <row r="167" spans="1:7" x14ac:dyDescent="0.3">
      <c r="A167" s="10" t="s">
        <v>34</v>
      </c>
      <c r="B167" s="11" t="str">
        <f>VLOOKUP(A167,Entidades!$A$1:$B$229,2,FALSE)</f>
        <v>DEPARTAMENTO ADMINISTRATIVO NACIONAL DE ESTADÍSTICA (DANE) - GESTIÓN GENERAL</v>
      </c>
      <c r="C167" s="11" t="s">
        <v>12</v>
      </c>
      <c r="D167" s="12">
        <v>292049579.88</v>
      </c>
      <c r="E167" s="12">
        <v>24505158492.950005</v>
      </c>
      <c r="F167" s="12">
        <f t="shared" si="4"/>
        <v>24213108913.070004</v>
      </c>
      <c r="G167" s="13">
        <f t="shared" si="5"/>
        <v>82.907528656671602</v>
      </c>
    </row>
    <row r="168" spans="1:7" x14ac:dyDescent="0.3">
      <c r="A168" s="10" t="s">
        <v>34</v>
      </c>
      <c r="B168" s="11" t="str">
        <f>VLOOKUP(A168,Entidades!$A$1:$B$229,2,FALSE)</f>
        <v>DEPARTAMENTO ADMINISTRATIVO NACIONAL DE ESTADÍSTICA (DANE) - GESTIÓN GENERAL</v>
      </c>
      <c r="C168" s="11" t="s">
        <v>13</v>
      </c>
      <c r="D168" s="12">
        <v>583056298.14999998</v>
      </c>
      <c r="E168" s="12">
        <v>3343346566.5799999</v>
      </c>
      <c r="F168" s="12">
        <f t="shared" si="4"/>
        <v>2760290268.4299998</v>
      </c>
      <c r="G168" s="13">
        <f t="shared" si="5"/>
        <v>4.7341745165745106</v>
      </c>
    </row>
    <row r="169" spans="1:7" x14ac:dyDescent="0.3">
      <c r="A169" s="10" t="s">
        <v>34</v>
      </c>
      <c r="B169" s="11" t="str">
        <f>VLOOKUP(A169,Entidades!$A$1:$B$229,2,FALSE)</f>
        <v>DEPARTAMENTO ADMINISTRATIVO NACIONAL DE ESTADÍSTICA (DANE) - GESTIÓN GENERAL</v>
      </c>
      <c r="C169" s="11" t="s">
        <v>14</v>
      </c>
      <c r="D169" s="12">
        <v>6260884256.3499994</v>
      </c>
      <c r="E169" s="12">
        <v>4322969136</v>
      </c>
      <c r="F169" s="12">
        <f t="shared" si="4"/>
        <v>-1937915120.3499994</v>
      </c>
      <c r="G169" s="13">
        <f t="shared" si="5"/>
        <v>-0.30952738319423501</v>
      </c>
    </row>
    <row r="170" spans="1:7" x14ac:dyDescent="0.3">
      <c r="A170" s="10" t="s">
        <v>34</v>
      </c>
      <c r="B170" s="11" t="str">
        <f>VLOOKUP(A170,Entidades!$A$1:$B$229,2,FALSE)</f>
        <v>DEPARTAMENTO ADMINISTRATIVO NACIONAL DE ESTADÍSTICA (DANE) - GESTIÓN GENERAL</v>
      </c>
      <c r="C170" s="11" t="s">
        <v>292</v>
      </c>
      <c r="D170" s="12">
        <v>2172902154.4699998</v>
      </c>
      <c r="E170" s="12">
        <v>2183391047.5900002</v>
      </c>
      <c r="F170" s="12">
        <f t="shared" si="4"/>
        <v>10488893.120000362</v>
      </c>
      <c r="G170" s="13">
        <f t="shared" si="5"/>
        <v>4.8271354963789178E-3</v>
      </c>
    </row>
    <row r="171" spans="1:7" x14ac:dyDescent="0.3">
      <c r="A171" s="10" t="s">
        <v>34</v>
      </c>
      <c r="B171" s="11" t="str">
        <f>VLOOKUP(A171,Entidades!$A$1:$B$229,2,FALSE)</f>
        <v>DEPARTAMENTO ADMINISTRATIVO NACIONAL DE ESTADÍSTICA (DANE) - GESTIÓN GENERAL</v>
      </c>
      <c r="C171" s="11" t="s">
        <v>15</v>
      </c>
      <c r="D171" s="12">
        <v>9684822131.4200001</v>
      </c>
      <c r="E171" s="12">
        <v>5206140853.8100004</v>
      </c>
      <c r="F171" s="12">
        <f t="shared" si="4"/>
        <v>-4478681277.6099997</v>
      </c>
      <c r="G171" s="13">
        <f t="shared" si="5"/>
        <v>-0.46244331768159486</v>
      </c>
    </row>
    <row r="172" spans="1:7" x14ac:dyDescent="0.3">
      <c r="A172" s="10" t="s">
        <v>34</v>
      </c>
      <c r="B172" s="11" t="str">
        <f>VLOOKUP(A172,Entidades!$A$1:$B$229,2,FALSE)</f>
        <v>DEPARTAMENTO ADMINISTRATIVO NACIONAL DE ESTADÍSTICA (DANE) - GESTIÓN GENERAL</v>
      </c>
      <c r="C172" s="11" t="s">
        <v>16</v>
      </c>
      <c r="D172" s="12">
        <v>4500000</v>
      </c>
      <c r="E172" s="12">
        <v>168463468</v>
      </c>
      <c r="F172" s="12">
        <f t="shared" si="4"/>
        <v>163963468</v>
      </c>
      <c r="G172" s="13">
        <f t="shared" si="5"/>
        <v>36.43632622222222</v>
      </c>
    </row>
    <row r="173" spans="1:7" x14ac:dyDescent="0.3">
      <c r="A173" s="10" t="s">
        <v>34</v>
      </c>
      <c r="B173" s="11" t="str">
        <f>VLOOKUP(A173,Entidades!$A$1:$B$229,2,FALSE)</f>
        <v>DEPARTAMENTO ADMINISTRATIVO NACIONAL DE ESTADÍSTICA (DANE) - GESTIÓN GENERAL</v>
      </c>
      <c r="C173" s="11" t="s">
        <v>18</v>
      </c>
      <c r="D173" s="12"/>
      <c r="E173" s="12">
        <v>1040218</v>
      </c>
      <c r="F173" s="12">
        <f t="shared" si="4"/>
        <v>1040218</v>
      </c>
      <c r="G173" s="13" t="str">
        <f t="shared" si="5"/>
        <v>NA</v>
      </c>
    </row>
    <row r="174" spans="1:7" x14ac:dyDescent="0.3">
      <c r="A174" s="10" t="s">
        <v>35</v>
      </c>
      <c r="B174" s="11" t="str">
        <f>VLOOKUP(A174,Entidades!$A$1:$B$229,2,FALSE)</f>
        <v>FONDO ROTATORIO DEL DANE</v>
      </c>
      <c r="C174" s="11" t="s">
        <v>6</v>
      </c>
      <c r="D174" s="12"/>
      <c r="E174" s="12">
        <v>63299199.909999996</v>
      </c>
      <c r="F174" s="12">
        <f t="shared" si="4"/>
        <v>63299199.909999996</v>
      </c>
      <c r="G174" s="13" t="str">
        <f t="shared" si="5"/>
        <v>NA</v>
      </c>
    </row>
    <row r="175" spans="1:7" x14ac:dyDescent="0.3">
      <c r="A175" s="10" t="s">
        <v>35</v>
      </c>
      <c r="B175" s="11" t="str">
        <f>VLOOKUP(A175,Entidades!$A$1:$B$229,2,FALSE)</f>
        <v>FONDO ROTATORIO DEL DANE</v>
      </c>
      <c r="C175" s="11" t="s">
        <v>7</v>
      </c>
      <c r="D175" s="12">
        <v>102626098</v>
      </c>
      <c r="E175" s="12">
        <v>712817586.63999999</v>
      </c>
      <c r="F175" s="12">
        <f t="shared" si="4"/>
        <v>610191488.63999999</v>
      </c>
      <c r="G175" s="13">
        <f t="shared" si="5"/>
        <v>5.945773059012728</v>
      </c>
    </row>
    <row r="176" spans="1:7" x14ac:dyDescent="0.3">
      <c r="A176" s="10" t="s">
        <v>35</v>
      </c>
      <c r="B176" s="11" t="str">
        <f>VLOOKUP(A176,Entidades!$A$1:$B$229,2,FALSE)</f>
        <v>FONDO ROTATORIO DEL DANE</v>
      </c>
      <c r="C176" s="11" t="s">
        <v>8</v>
      </c>
      <c r="D176" s="12">
        <v>8846230332</v>
      </c>
      <c r="E176" s="12">
        <v>5812550895</v>
      </c>
      <c r="F176" s="12">
        <f t="shared" si="4"/>
        <v>-3033679437</v>
      </c>
      <c r="G176" s="13">
        <f t="shared" si="5"/>
        <v>-0.34293471039591739</v>
      </c>
    </row>
    <row r="177" spans="1:7" x14ac:dyDescent="0.3">
      <c r="A177" s="10" t="s">
        <v>35</v>
      </c>
      <c r="B177" s="11" t="str">
        <f>VLOOKUP(A177,Entidades!$A$1:$B$229,2,FALSE)</f>
        <v>FONDO ROTATORIO DEL DANE</v>
      </c>
      <c r="C177" s="11" t="s">
        <v>10</v>
      </c>
      <c r="D177" s="12">
        <v>1483540</v>
      </c>
      <c r="E177" s="12"/>
      <c r="F177" s="12">
        <f t="shared" si="4"/>
        <v>-1483540</v>
      </c>
      <c r="G177" s="13">
        <f t="shared" si="5"/>
        <v>-1</v>
      </c>
    </row>
    <row r="178" spans="1:7" x14ac:dyDescent="0.3">
      <c r="A178" s="10" t="s">
        <v>35</v>
      </c>
      <c r="B178" s="11" t="str">
        <f>VLOOKUP(A178,Entidades!$A$1:$B$229,2,FALSE)</f>
        <v>FONDO ROTATORIO DEL DANE</v>
      </c>
      <c r="C178" s="11" t="s">
        <v>12</v>
      </c>
      <c r="D178" s="12">
        <v>1944800</v>
      </c>
      <c r="E178" s="12">
        <v>25754400</v>
      </c>
      <c r="F178" s="12">
        <f t="shared" si="4"/>
        <v>23809600</v>
      </c>
      <c r="G178" s="13">
        <f t="shared" si="5"/>
        <v>12.242698477992596</v>
      </c>
    </row>
    <row r="179" spans="1:7" x14ac:dyDescent="0.3">
      <c r="A179" s="10" t="s">
        <v>35</v>
      </c>
      <c r="B179" s="11" t="str">
        <f>VLOOKUP(A179,Entidades!$A$1:$B$229,2,FALSE)</f>
        <v>FONDO ROTATORIO DEL DANE</v>
      </c>
      <c r="C179" s="11" t="s">
        <v>13</v>
      </c>
      <c r="D179" s="12">
        <v>20903842</v>
      </c>
      <c r="E179" s="12">
        <v>32180004.879999999</v>
      </c>
      <c r="F179" s="12">
        <f t="shared" si="4"/>
        <v>11276162.879999999</v>
      </c>
      <c r="G179" s="13">
        <f t="shared" si="5"/>
        <v>0.539430162168275</v>
      </c>
    </row>
    <row r="180" spans="1:7" x14ac:dyDescent="0.3">
      <c r="A180" s="10" t="s">
        <v>35</v>
      </c>
      <c r="B180" s="11" t="str">
        <f>VLOOKUP(A180,Entidades!$A$1:$B$229,2,FALSE)</f>
        <v>FONDO ROTATORIO DEL DANE</v>
      </c>
      <c r="C180" s="11" t="s">
        <v>14</v>
      </c>
      <c r="D180" s="12">
        <v>91154152</v>
      </c>
      <c r="E180" s="12">
        <v>74627275</v>
      </c>
      <c r="F180" s="12">
        <f t="shared" si="4"/>
        <v>-16526877</v>
      </c>
      <c r="G180" s="13">
        <f t="shared" si="5"/>
        <v>-0.18130690305801977</v>
      </c>
    </row>
    <row r="181" spans="1:7" x14ac:dyDescent="0.3">
      <c r="A181" s="10" t="s">
        <v>35</v>
      </c>
      <c r="B181" s="11" t="str">
        <f>VLOOKUP(A181,Entidades!$A$1:$B$229,2,FALSE)</f>
        <v>FONDO ROTATORIO DEL DANE</v>
      </c>
      <c r="C181" s="11" t="s">
        <v>15</v>
      </c>
      <c r="D181" s="12">
        <v>211173131</v>
      </c>
      <c r="E181" s="12">
        <v>224982699</v>
      </c>
      <c r="F181" s="12">
        <f t="shared" si="4"/>
        <v>13809568</v>
      </c>
      <c r="G181" s="13">
        <f t="shared" si="5"/>
        <v>6.5394531655639465E-2</v>
      </c>
    </row>
    <row r="182" spans="1:7" x14ac:dyDescent="0.3">
      <c r="A182" s="10" t="s">
        <v>35</v>
      </c>
      <c r="B182" s="11" t="str">
        <f>VLOOKUP(A182,Entidades!$A$1:$B$229,2,FALSE)</f>
        <v>FONDO ROTATORIO DEL DANE</v>
      </c>
      <c r="C182" s="11" t="s">
        <v>18</v>
      </c>
      <c r="D182" s="12"/>
      <c r="E182" s="12">
        <v>257288479</v>
      </c>
      <c r="F182" s="12">
        <f t="shared" si="4"/>
        <v>257288479</v>
      </c>
      <c r="G182" s="13" t="str">
        <f t="shared" si="5"/>
        <v>NA</v>
      </c>
    </row>
    <row r="183" spans="1:7" x14ac:dyDescent="0.3">
      <c r="A183" s="10" t="s">
        <v>37</v>
      </c>
      <c r="B183" s="11" t="str">
        <f>VLOOKUP(A183,Entidades!$A$1:$B$229,2,FALSE)</f>
        <v>INSTITUTO GEOGRÁFICO AGUSTÍN CODAZZI - IGAC</v>
      </c>
      <c r="C183" s="11" t="s">
        <v>5</v>
      </c>
      <c r="D183" s="12">
        <v>511531258.77000004</v>
      </c>
      <c r="E183" s="12">
        <v>657756665.42999995</v>
      </c>
      <c r="F183" s="12">
        <f t="shared" si="4"/>
        <v>146225406.65999991</v>
      </c>
      <c r="G183" s="13">
        <f t="shared" si="5"/>
        <v>0.28585820348810254</v>
      </c>
    </row>
    <row r="184" spans="1:7" x14ac:dyDescent="0.3">
      <c r="A184" s="10" t="s">
        <v>37</v>
      </c>
      <c r="B184" s="11" t="str">
        <f>VLOOKUP(A184,Entidades!$A$1:$B$229,2,FALSE)</f>
        <v>INSTITUTO GEOGRÁFICO AGUSTÍN CODAZZI - IGAC</v>
      </c>
      <c r="C184" s="11" t="s">
        <v>6</v>
      </c>
      <c r="D184" s="12">
        <v>103588020.18000001</v>
      </c>
      <c r="E184" s="12">
        <v>116906816</v>
      </c>
      <c r="F184" s="12">
        <f t="shared" si="4"/>
        <v>13318795.819999993</v>
      </c>
      <c r="G184" s="13">
        <f t="shared" si="5"/>
        <v>0.12857467298686229</v>
      </c>
    </row>
    <row r="185" spans="1:7" x14ac:dyDescent="0.3">
      <c r="A185" s="10" t="s">
        <v>37</v>
      </c>
      <c r="B185" s="11" t="str">
        <f>VLOOKUP(A185,Entidades!$A$1:$B$229,2,FALSE)</f>
        <v>INSTITUTO GEOGRÁFICO AGUSTÍN CODAZZI - IGAC</v>
      </c>
      <c r="C185" s="11" t="s">
        <v>7</v>
      </c>
      <c r="D185" s="12">
        <v>1878658104</v>
      </c>
      <c r="E185" s="12">
        <v>2179285272</v>
      </c>
      <c r="F185" s="12">
        <f t="shared" si="4"/>
        <v>300627168</v>
      </c>
      <c r="G185" s="13">
        <f t="shared" si="5"/>
        <v>0.16002228790854006</v>
      </c>
    </row>
    <row r="186" spans="1:7" x14ac:dyDescent="0.3">
      <c r="A186" s="10" t="s">
        <v>37</v>
      </c>
      <c r="B186" s="11" t="str">
        <f>VLOOKUP(A186,Entidades!$A$1:$B$229,2,FALSE)</f>
        <v>INSTITUTO GEOGRÁFICO AGUSTÍN CODAZZI - IGAC</v>
      </c>
      <c r="C186" s="11" t="s">
        <v>8</v>
      </c>
      <c r="D186" s="12">
        <v>53329353615</v>
      </c>
      <c r="E186" s="12">
        <v>77307825998</v>
      </c>
      <c r="F186" s="12">
        <f t="shared" si="4"/>
        <v>23978472383</v>
      </c>
      <c r="G186" s="13">
        <f t="shared" si="5"/>
        <v>0.44962990843855927</v>
      </c>
    </row>
    <row r="187" spans="1:7" x14ac:dyDescent="0.3">
      <c r="A187" s="10" t="s">
        <v>37</v>
      </c>
      <c r="B187" s="11" t="str">
        <f>VLOOKUP(A187,Entidades!$A$1:$B$229,2,FALSE)</f>
        <v>INSTITUTO GEOGRÁFICO AGUSTÍN CODAZZI - IGAC</v>
      </c>
      <c r="C187" s="11" t="s">
        <v>10</v>
      </c>
      <c r="D187" s="12">
        <v>369328196.42000002</v>
      </c>
      <c r="E187" s="12">
        <v>2930117041.0400004</v>
      </c>
      <c r="F187" s="12">
        <f t="shared" si="4"/>
        <v>2560788844.6200004</v>
      </c>
      <c r="G187" s="13">
        <f t="shared" si="5"/>
        <v>6.9336402404214796</v>
      </c>
    </row>
    <row r="188" spans="1:7" x14ac:dyDescent="0.3">
      <c r="A188" s="10" t="s">
        <v>37</v>
      </c>
      <c r="B188" s="11" t="str">
        <f>VLOOKUP(A188,Entidades!$A$1:$B$229,2,FALSE)</f>
        <v>INSTITUTO GEOGRÁFICO AGUSTÍN CODAZZI - IGAC</v>
      </c>
      <c r="C188" s="11" t="s">
        <v>11</v>
      </c>
      <c r="D188" s="12">
        <v>464334820</v>
      </c>
      <c r="E188" s="12">
        <v>329238501</v>
      </c>
      <c r="F188" s="12">
        <f t="shared" si="4"/>
        <v>-135096319</v>
      </c>
      <c r="G188" s="13">
        <f t="shared" si="5"/>
        <v>-0.29094591484653248</v>
      </c>
    </row>
    <row r="189" spans="1:7" x14ac:dyDescent="0.3">
      <c r="A189" s="10" t="s">
        <v>37</v>
      </c>
      <c r="B189" s="11" t="str">
        <f>VLOOKUP(A189,Entidades!$A$1:$B$229,2,FALSE)</f>
        <v>INSTITUTO GEOGRÁFICO AGUSTÍN CODAZZI - IGAC</v>
      </c>
      <c r="C189" s="11" t="s">
        <v>12</v>
      </c>
      <c r="D189" s="12">
        <v>894067339.17999983</v>
      </c>
      <c r="E189" s="12">
        <v>537135790.54999995</v>
      </c>
      <c r="F189" s="12">
        <f t="shared" si="4"/>
        <v>-356931548.62999988</v>
      </c>
      <c r="G189" s="13">
        <f t="shared" si="5"/>
        <v>-0.39922222073044539</v>
      </c>
    </row>
    <row r="190" spans="1:7" x14ac:dyDescent="0.3">
      <c r="A190" s="10" t="s">
        <v>37</v>
      </c>
      <c r="B190" s="11" t="str">
        <f>VLOOKUP(A190,Entidades!$A$1:$B$229,2,FALSE)</f>
        <v>INSTITUTO GEOGRÁFICO AGUSTÍN CODAZZI - IGAC</v>
      </c>
      <c r="C190" s="11" t="s">
        <v>13</v>
      </c>
      <c r="D190" s="12">
        <v>6827552134.4199991</v>
      </c>
      <c r="E190" s="12">
        <v>12590037179.370001</v>
      </c>
      <c r="F190" s="12">
        <f t="shared" si="4"/>
        <v>5762485044.9500017</v>
      </c>
      <c r="G190" s="13">
        <f t="shared" si="5"/>
        <v>0.84400454679787296</v>
      </c>
    </row>
    <row r="191" spans="1:7" x14ac:dyDescent="0.3">
      <c r="A191" s="10" t="s">
        <v>37</v>
      </c>
      <c r="B191" s="11" t="str">
        <f>VLOOKUP(A191,Entidades!$A$1:$B$229,2,FALSE)</f>
        <v>INSTITUTO GEOGRÁFICO AGUSTÍN CODAZZI - IGAC</v>
      </c>
      <c r="C191" s="11" t="s">
        <v>14</v>
      </c>
      <c r="D191" s="12">
        <v>2402083255.9700003</v>
      </c>
      <c r="E191" s="12">
        <v>4994217847.3999996</v>
      </c>
      <c r="F191" s="12">
        <f t="shared" si="4"/>
        <v>2592134591.4299994</v>
      </c>
      <c r="G191" s="13">
        <f t="shared" si="5"/>
        <v>1.0791193789755855</v>
      </c>
    </row>
    <row r="192" spans="1:7" x14ac:dyDescent="0.3">
      <c r="A192" s="10" t="s">
        <v>37</v>
      </c>
      <c r="B192" s="11" t="str">
        <f>VLOOKUP(A192,Entidades!$A$1:$B$229,2,FALSE)</f>
        <v>INSTITUTO GEOGRÁFICO AGUSTÍN CODAZZI - IGAC</v>
      </c>
      <c r="C192" s="11" t="s">
        <v>292</v>
      </c>
      <c r="D192" s="12">
        <v>2879125746.3800001</v>
      </c>
      <c r="E192" s="12">
        <v>4189957540.8899999</v>
      </c>
      <c r="F192" s="12">
        <f t="shared" si="4"/>
        <v>1310831794.5099998</v>
      </c>
      <c r="G192" s="13">
        <f t="shared" si="5"/>
        <v>0.4552881360455141</v>
      </c>
    </row>
    <row r="193" spans="1:7" x14ac:dyDescent="0.3">
      <c r="A193" s="10" t="s">
        <v>37</v>
      </c>
      <c r="B193" s="11" t="str">
        <f>VLOOKUP(A193,Entidades!$A$1:$B$229,2,FALSE)</f>
        <v>INSTITUTO GEOGRÁFICO AGUSTÍN CODAZZI - IGAC</v>
      </c>
      <c r="C193" s="11" t="s">
        <v>15</v>
      </c>
      <c r="D193" s="12">
        <v>2013808424.9399998</v>
      </c>
      <c r="E193" s="12">
        <v>8040081279.0900002</v>
      </c>
      <c r="F193" s="12">
        <f t="shared" si="4"/>
        <v>6026272854.1500006</v>
      </c>
      <c r="G193" s="13">
        <f t="shared" si="5"/>
        <v>2.9924757387632588</v>
      </c>
    </row>
    <row r="194" spans="1:7" x14ac:dyDescent="0.3">
      <c r="A194" s="10" t="s">
        <v>37</v>
      </c>
      <c r="B194" s="11" t="str">
        <f>VLOOKUP(A194,Entidades!$A$1:$B$229,2,FALSE)</f>
        <v>INSTITUTO GEOGRÁFICO AGUSTÍN CODAZZI - IGAC</v>
      </c>
      <c r="C194" s="11" t="s">
        <v>16</v>
      </c>
      <c r="D194" s="12">
        <v>907800</v>
      </c>
      <c r="E194" s="12"/>
      <c r="F194" s="12">
        <f t="shared" si="4"/>
        <v>-907800</v>
      </c>
      <c r="G194" s="13">
        <f t="shared" si="5"/>
        <v>-1</v>
      </c>
    </row>
    <row r="195" spans="1:7" x14ac:dyDescent="0.3">
      <c r="A195" s="10" t="s">
        <v>38</v>
      </c>
      <c r="B195" s="11" t="str">
        <f>VLOOKUP(A195,Entidades!$A$1:$B$229,2,FALSE)</f>
        <v>DEPARTAMENTO DE LA FUNCIÓN PÚBLICA - GESTIÓN GENERAL</v>
      </c>
      <c r="C195" s="11" t="s">
        <v>25</v>
      </c>
      <c r="D195" s="12">
        <v>2768062</v>
      </c>
      <c r="E195" s="12"/>
      <c r="F195" s="12">
        <f t="shared" si="4"/>
        <v>-2768062</v>
      </c>
      <c r="G195" s="13">
        <f t="shared" si="5"/>
        <v>-1</v>
      </c>
    </row>
    <row r="196" spans="1:7" x14ac:dyDescent="0.3">
      <c r="A196" s="10" t="s">
        <v>38</v>
      </c>
      <c r="B196" s="11" t="str">
        <f>VLOOKUP(A196,Entidades!$A$1:$B$229,2,FALSE)</f>
        <v>DEPARTAMENTO DE LA FUNCIÓN PÚBLICA - GESTIÓN GENERAL</v>
      </c>
      <c r="C196" s="11" t="s">
        <v>6</v>
      </c>
      <c r="D196" s="12">
        <v>9372959</v>
      </c>
      <c r="E196" s="12">
        <v>12075752</v>
      </c>
      <c r="F196" s="12">
        <f t="shared" si="4"/>
        <v>2702793</v>
      </c>
      <c r="G196" s="13">
        <f t="shared" si="5"/>
        <v>0.28836069804636932</v>
      </c>
    </row>
    <row r="197" spans="1:7" x14ac:dyDescent="0.3">
      <c r="A197" s="10" t="s">
        <v>38</v>
      </c>
      <c r="B197" s="11" t="str">
        <f>VLOOKUP(A197,Entidades!$A$1:$B$229,2,FALSE)</f>
        <v>DEPARTAMENTO DE LA FUNCIÓN PÚBLICA - GESTIÓN GENERAL</v>
      </c>
      <c r="C197" s="11" t="s">
        <v>7</v>
      </c>
      <c r="D197" s="12">
        <v>136098737</v>
      </c>
      <c r="E197" s="12">
        <v>182752771</v>
      </c>
      <c r="F197" s="12">
        <f t="shared" si="4"/>
        <v>46654034</v>
      </c>
      <c r="G197" s="13">
        <f t="shared" si="5"/>
        <v>0.34279549559670053</v>
      </c>
    </row>
    <row r="198" spans="1:7" x14ac:dyDescent="0.3">
      <c r="A198" s="10" t="s">
        <v>38</v>
      </c>
      <c r="B198" s="11" t="str">
        <f>VLOOKUP(A198,Entidades!$A$1:$B$229,2,FALSE)</f>
        <v>DEPARTAMENTO DE LA FUNCIÓN PÚBLICA - GESTIÓN GENERAL</v>
      </c>
      <c r="C198" s="11" t="s">
        <v>8</v>
      </c>
      <c r="D198" s="12">
        <v>12989950953</v>
      </c>
      <c r="E198" s="12">
        <v>5433408720</v>
      </c>
      <c r="F198" s="12">
        <f t="shared" si="4"/>
        <v>-7556542233</v>
      </c>
      <c r="G198" s="13">
        <f t="shared" si="5"/>
        <v>-0.58172215278879347</v>
      </c>
    </row>
    <row r="199" spans="1:7" x14ac:dyDescent="0.3">
      <c r="A199" s="10" t="s">
        <v>38</v>
      </c>
      <c r="B199" s="11" t="str">
        <f>VLOOKUP(A199,Entidades!$A$1:$B$229,2,FALSE)</f>
        <v>DEPARTAMENTO DE LA FUNCIÓN PÚBLICA - GESTIÓN GENERAL</v>
      </c>
      <c r="C199" s="11" t="s">
        <v>10</v>
      </c>
      <c r="D199" s="12">
        <v>695181339</v>
      </c>
      <c r="E199" s="12">
        <v>1023735378</v>
      </c>
      <c r="F199" s="12">
        <f t="shared" si="4"/>
        <v>328554039</v>
      </c>
      <c r="G199" s="13">
        <f t="shared" si="5"/>
        <v>0.47261630968491808</v>
      </c>
    </row>
    <row r="200" spans="1:7" x14ac:dyDescent="0.3">
      <c r="A200" s="10" t="s">
        <v>38</v>
      </c>
      <c r="B200" s="11" t="str">
        <f>VLOOKUP(A200,Entidades!$A$1:$B$229,2,FALSE)</f>
        <v>DEPARTAMENTO DE LA FUNCIÓN PÚBLICA - GESTIÓN GENERAL</v>
      </c>
      <c r="C200" s="11" t="s">
        <v>11</v>
      </c>
      <c r="D200" s="12">
        <v>515178338</v>
      </c>
      <c r="E200" s="12">
        <v>494376149</v>
      </c>
      <c r="F200" s="12">
        <f t="shared" si="4"/>
        <v>-20802189</v>
      </c>
      <c r="G200" s="13">
        <f t="shared" si="5"/>
        <v>-4.0378617394429342E-2</v>
      </c>
    </row>
    <row r="201" spans="1:7" x14ac:dyDescent="0.3">
      <c r="A201" s="10" t="s">
        <v>38</v>
      </c>
      <c r="B201" s="11" t="str">
        <f>VLOOKUP(A201,Entidades!$A$1:$B$229,2,FALSE)</f>
        <v>DEPARTAMENTO DE LA FUNCIÓN PÚBLICA - GESTIÓN GENERAL</v>
      </c>
      <c r="C201" s="11" t="s">
        <v>12</v>
      </c>
      <c r="D201" s="12">
        <v>359478126.06999999</v>
      </c>
      <c r="E201" s="12">
        <v>947860741.68999994</v>
      </c>
      <c r="F201" s="12">
        <f t="shared" si="4"/>
        <v>588382615.61999989</v>
      </c>
      <c r="G201" s="13">
        <f t="shared" si="5"/>
        <v>1.636768896212133</v>
      </c>
    </row>
    <row r="202" spans="1:7" x14ac:dyDescent="0.3">
      <c r="A202" s="10" t="s">
        <v>38</v>
      </c>
      <c r="B202" s="11" t="str">
        <f>VLOOKUP(A202,Entidades!$A$1:$B$229,2,FALSE)</f>
        <v>DEPARTAMENTO DE LA FUNCIÓN PÚBLICA - GESTIÓN GENERAL</v>
      </c>
      <c r="C202" s="11" t="s">
        <v>13</v>
      </c>
      <c r="D202" s="12">
        <v>126762458.91</v>
      </c>
      <c r="E202" s="12">
        <v>140526503.03999999</v>
      </c>
      <c r="F202" s="12">
        <f t="shared" si="4"/>
        <v>13764044.129999995</v>
      </c>
      <c r="G202" s="13">
        <f t="shared" si="5"/>
        <v>0.10858139111810951</v>
      </c>
    </row>
    <row r="203" spans="1:7" x14ac:dyDescent="0.3">
      <c r="A203" s="10" t="s">
        <v>38</v>
      </c>
      <c r="B203" s="11" t="str">
        <f>VLOOKUP(A203,Entidades!$A$1:$B$229,2,FALSE)</f>
        <v>DEPARTAMENTO DE LA FUNCIÓN PÚBLICA - GESTIÓN GENERAL</v>
      </c>
      <c r="C203" s="11" t="s">
        <v>14</v>
      </c>
      <c r="D203" s="12">
        <v>176072050.86000001</v>
      </c>
      <c r="E203" s="12">
        <v>157655356.11000001</v>
      </c>
      <c r="F203" s="12">
        <f t="shared" si="4"/>
        <v>-18416694.75</v>
      </c>
      <c r="G203" s="13">
        <f t="shared" si="5"/>
        <v>-0.10459749097057799</v>
      </c>
    </row>
    <row r="204" spans="1:7" x14ac:dyDescent="0.3">
      <c r="A204" s="10" t="s">
        <v>38</v>
      </c>
      <c r="B204" s="11" t="str">
        <f>VLOOKUP(A204,Entidades!$A$1:$B$229,2,FALSE)</f>
        <v>DEPARTAMENTO DE LA FUNCIÓN PÚBLICA - GESTIÓN GENERAL</v>
      </c>
      <c r="C204" s="11" t="s">
        <v>292</v>
      </c>
      <c r="D204" s="12">
        <v>278861668.44</v>
      </c>
      <c r="E204" s="12">
        <v>305624447.35000002</v>
      </c>
      <c r="F204" s="12">
        <f t="shared" ref="F204:F267" si="6">E204-D204</f>
        <v>26762778.910000026</v>
      </c>
      <c r="G204" s="13">
        <f t="shared" ref="G204:G267" si="7">IF(D204&gt;0,((E204-D204)/D204),"NA")</f>
        <v>9.5971522582202137E-2</v>
      </c>
    </row>
    <row r="205" spans="1:7" x14ac:dyDescent="0.3">
      <c r="A205" s="10" t="s">
        <v>38</v>
      </c>
      <c r="B205" s="11" t="str">
        <f>VLOOKUP(A205,Entidades!$A$1:$B$229,2,FALSE)</f>
        <v>DEPARTAMENTO DE LA FUNCIÓN PÚBLICA - GESTIÓN GENERAL</v>
      </c>
      <c r="C205" s="11" t="s">
        <v>15</v>
      </c>
      <c r="D205" s="12">
        <v>12581290</v>
      </c>
      <c r="E205" s="12">
        <v>22591778</v>
      </c>
      <c r="F205" s="12">
        <f t="shared" si="6"/>
        <v>10010488</v>
      </c>
      <c r="G205" s="13">
        <f t="shared" si="7"/>
        <v>0.79566467349532521</v>
      </c>
    </row>
    <row r="206" spans="1:7" x14ac:dyDescent="0.3">
      <c r="A206" s="10" t="s">
        <v>39</v>
      </c>
      <c r="B206" s="11" t="str">
        <f>VLOOKUP(A206,Entidades!$A$1:$B$229,2,FALSE)</f>
        <v>ESCUELA SUPERIOR DE ADMINISTRACIÓN PÚBLICA (ESAP)</v>
      </c>
      <c r="C206" s="11" t="s">
        <v>4</v>
      </c>
      <c r="D206" s="12">
        <v>134617657</v>
      </c>
      <c r="E206" s="12">
        <v>67050118.880000003</v>
      </c>
      <c r="F206" s="12">
        <f t="shared" si="6"/>
        <v>-67567538.120000005</v>
      </c>
      <c r="G206" s="13">
        <f t="shared" si="7"/>
        <v>-0.50192181045017004</v>
      </c>
    </row>
    <row r="207" spans="1:7" x14ac:dyDescent="0.3">
      <c r="A207" s="10" t="s">
        <v>39</v>
      </c>
      <c r="B207" s="11" t="str">
        <f>VLOOKUP(A207,Entidades!$A$1:$B$229,2,FALSE)</f>
        <v>ESCUELA SUPERIOR DE ADMINISTRACIÓN PÚBLICA (ESAP)</v>
      </c>
      <c r="C207" s="11" t="s">
        <v>5</v>
      </c>
      <c r="D207" s="12">
        <v>1586747395</v>
      </c>
      <c r="E207" s="12">
        <v>1410561095</v>
      </c>
      <c r="F207" s="12">
        <f t="shared" si="6"/>
        <v>-176186300</v>
      </c>
      <c r="G207" s="13">
        <f t="shared" si="7"/>
        <v>-0.11103613628431386</v>
      </c>
    </row>
    <row r="208" spans="1:7" x14ac:dyDescent="0.3">
      <c r="A208" s="10" t="s">
        <v>39</v>
      </c>
      <c r="B208" s="11" t="str">
        <f>VLOOKUP(A208,Entidades!$A$1:$B$229,2,FALSE)</f>
        <v>ESCUELA SUPERIOR DE ADMINISTRACIÓN PÚBLICA (ESAP)</v>
      </c>
      <c r="C208" s="11" t="s">
        <v>25</v>
      </c>
      <c r="D208" s="12">
        <v>2986912</v>
      </c>
      <c r="E208" s="12"/>
      <c r="F208" s="12">
        <f t="shared" si="6"/>
        <v>-2986912</v>
      </c>
      <c r="G208" s="13">
        <f t="shared" si="7"/>
        <v>-1</v>
      </c>
    </row>
    <row r="209" spans="1:7" x14ac:dyDescent="0.3">
      <c r="A209" s="10" t="s">
        <v>39</v>
      </c>
      <c r="B209" s="11" t="str">
        <f>VLOOKUP(A209,Entidades!$A$1:$B$229,2,FALSE)</f>
        <v>ESCUELA SUPERIOR DE ADMINISTRACIÓN PÚBLICA (ESAP)</v>
      </c>
      <c r="C209" s="11" t="s">
        <v>6</v>
      </c>
      <c r="D209" s="12">
        <v>154791233.42000002</v>
      </c>
      <c r="E209" s="12">
        <v>174836041.86000001</v>
      </c>
      <c r="F209" s="12">
        <f t="shared" si="6"/>
        <v>20044808.439999998</v>
      </c>
      <c r="G209" s="13">
        <f t="shared" si="7"/>
        <v>0.12949576017403891</v>
      </c>
    </row>
    <row r="210" spans="1:7" x14ac:dyDescent="0.3">
      <c r="A210" s="10" t="s">
        <v>39</v>
      </c>
      <c r="B210" s="11" t="str">
        <f>VLOOKUP(A210,Entidades!$A$1:$B$229,2,FALSE)</f>
        <v>ESCUELA SUPERIOR DE ADMINISTRACIÓN PÚBLICA (ESAP)</v>
      </c>
      <c r="C210" s="11" t="s">
        <v>7</v>
      </c>
      <c r="D210" s="12">
        <v>1295630199.95</v>
      </c>
      <c r="E210" s="12">
        <v>1523333971.8699999</v>
      </c>
      <c r="F210" s="12">
        <f t="shared" si="6"/>
        <v>227703771.91999984</v>
      </c>
      <c r="G210" s="13">
        <f t="shared" si="7"/>
        <v>0.1757475025889233</v>
      </c>
    </row>
    <row r="211" spans="1:7" x14ac:dyDescent="0.3">
      <c r="A211" s="10" t="s">
        <v>39</v>
      </c>
      <c r="B211" s="11" t="str">
        <f>VLOOKUP(A211,Entidades!$A$1:$B$229,2,FALSE)</f>
        <v>ESCUELA SUPERIOR DE ADMINISTRACIÓN PÚBLICA (ESAP)</v>
      </c>
      <c r="C211" s="11" t="s">
        <v>8</v>
      </c>
      <c r="D211" s="12">
        <v>75276469242</v>
      </c>
      <c r="E211" s="12">
        <v>75019274895</v>
      </c>
      <c r="F211" s="12">
        <f t="shared" si="6"/>
        <v>-257194347</v>
      </c>
      <c r="G211" s="13">
        <f t="shared" si="7"/>
        <v>-3.4166632626348014E-3</v>
      </c>
    </row>
    <row r="212" spans="1:7" x14ac:dyDescent="0.3">
      <c r="A212" s="10" t="s">
        <v>39</v>
      </c>
      <c r="B212" s="11" t="str">
        <f>VLOOKUP(A212,Entidades!$A$1:$B$229,2,FALSE)</f>
        <v>ESCUELA SUPERIOR DE ADMINISTRACIÓN PÚBLICA (ESAP)</v>
      </c>
      <c r="C212" s="11" t="s">
        <v>10</v>
      </c>
      <c r="D212" s="12">
        <v>1642106420.0700002</v>
      </c>
      <c r="E212" s="12">
        <v>8398009071.5500002</v>
      </c>
      <c r="F212" s="12">
        <f t="shared" si="6"/>
        <v>6755902651.4799995</v>
      </c>
      <c r="G212" s="13">
        <f t="shared" si="7"/>
        <v>4.1141685879238006</v>
      </c>
    </row>
    <row r="213" spans="1:7" x14ac:dyDescent="0.3">
      <c r="A213" s="10" t="s">
        <v>39</v>
      </c>
      <c r="B213" s="11" t="str">
        <f>VLOOKUP(A213,Entidades!$A$1:$B$229,2,FALSE)</f>
        <v>ESCUELA SUPERIOR DE ADMINISTRACIÓN PÚBLICA (ESAP)</v>
      </c>
      <c r="C213" s="11" t="s">
        <v>11</v>
      </c>
      <c r="D213" s="12">
        <v>866790286</v>
      </c>
      <c r="E213" s="12">
        <v>749250226</v>
      </c>
      <c r="F213" s="12">
        <f t="shared" si="6"/>
        <v>-117540060</v>
      </c>
      <c r="G213" s="13">
        <f t="shared" si="7"/>
        <v>-0.13560380394018398</v>
      </c>
    </row>
    <row r="214" spans="1:7" x14ac:dyDescent="0.3">
      <c r="A214" s="10" t="s">
        <v>39</v>
      </c>
      <c r="B214" s="11" t="str">
        <f>VLOOKUP(A214,Entidades!$A$1:$B$229,2,FALSE)</f>
        <v>ESCUELA SUPERIOR DE ADMINISTRACIÓN PÚBLICA (ESAP)</v>
      </c>
      <c r="C214" s="11" t="s">
        <v>12</v>
      </c>
      <c r="D214" s="12">
        <v>1838281693.8799999</v>
      </c>
      <c r="E214" s="12">
        <v>1691693861.3499999</v>
      </c>
      <c r="F214" s="12">
        <f t="shared" si="6"/>
        <v>-146587832.52999997</v>
      </c>
      <c r="G214" s="13">
        <f t="shared" si="7"/>
        <v>-7.9741768096815407E-2</v>
      </c>
    </row>
    <row r="215" spans="1:7" x14ac:dyDescent="0.3">
      <c r="A215" s="10" t="s">
        <v>39</v>
      </c>
      <c r="B215" s="11" t="str">
        <f>VLOOKUP(A215,Entidades!$A$1:$B$229,2,FALSE)</f>
        <v>ESCUELA SUPERIOR DE ADMINISTRACIÓN PÚBLICA (ESAP)</v>
      </c>
      <c r="C215" s="11" t="s">
        <v>13</v>
      </c>
      <c r="D215" s="12">
        <v>2828526731.3100004</v>
      </c>
      <c r="E215" s="12">
        <v>626485018.21000004</v>
      </c>
      <c r="F215" s="12">
        <f t="shared" si="6"/>
        <v>-2202041713.1000004</v>
      </c>
      <c r="G215" s="13">
        <f t="shared" si="7"/>
        <v>-0.7785118976337726</v>
      </c>
    </row>
    <row r="216" spans="1:7" x14ac:dyDescent="0.3">
      <c r="A216" s="10" t="s">
        <v>39</v>
      </c>
      <c r="B216" s="11" t="str">
        <f>VLOOKUP(A216,Entidades!$A$1:$B$229,2,FALSE)</f>
        <v>ESCUELA SUPERIOR DE ADMINISTRACIÓN PÚBLICA (ESAP)</v>
      </c>
      <c r="C216" s="11" t="s">
        <v>14</v>
      </c>
      <c r="D216" s="12">
        <v>3334194819.2799997</v>
      </c>
      <c r="E216" s="12">
        <v>4875868077.5200005</v>
      </c>
      <c r="F216" s="12">
        <f t="shared" si="6"/>
        <v>1541673258.2400007</v>
      </c>
      <c r="G216" s="13">
        <f t="shared" si="7"/>
        <v>0.46238247667030935</v>
      </c>
    </row>
    <row r="217" spans="1:7" x14ac:dyDescent="0.3">
      <c r="A217" s="10" t="s">
        <v>39</v>
      </c>
      <c r="B217" s="11" t="str">
        <f>VLOOKUP(A217,Entidades!$A$1:$B$229,2,FALSE)</f>
        <v>ESCUELA SUPERIOR DE ADMINISTRACIÓN PÚBLICA (ESAP)</v>
      </c>
      <c r="C217" s="11" t="s">
        <v>292</v>
      </c>
      <c r="D217" s="12">
        <v>5973637425</v>
      </c>
      <c r="E217" s="12">
        <v>6891207363</v>
      </c>
      <c r="F217" s="12">
        <f t="shared" si="6"/>
        <v>917569938</v>
      </c>
      <c r="G217" s="13">
        <f t="shared" si="7"/>
        <v>0.15360321906380181</v>
      </c>
    </row>
    <row r="218" spans="1:7" x14ac:dyDescent="0.3">
      <c r="A218" s="10" t="s">
        <v>39</v>
      </c>
      <c r="B218" s="11" t="str">
        <f>VLOOKUP(A218,Entidades!$A$1:$B$229,2,FALSE)</f>
        <v>ESCUELA SUPERIOR DE ADMINISTRACIÓN PÚBLICA (ESAP)</v>
      </c>
      <c r="C218" s="11" t="s">
        <v>15</v>
      </c>
      <c r="D218" s="12">
        <v>898335405.68000007</v>
      </c>
      <c r="E218" s="12">
        <v>2798825485.1199999</v>
      </c>
      <c r="F218" s="12">
        <f t="shared" si="6"/>
        <v>1900490079.4399998</v>
      </c>
      <c r="G218" s="13">
        <f t="shared" si="7"/>
        <v>2.115568491928038</v>
      </c>
    </row>
    <row r="219" spans="1:7" x14ac:dyDescent="0.3">
      <c r="A219" s="10" t="s">
        <v>39</v>
      </c>
      <c r="B219" s="11" t="str">
        <f>VLOOKUP(A219,Entidades!$A$1:$B$229,2,FALSE)</f>
        <v>ESCUELA SUPERIOR DE ADMINISTRACIÓN PÚBLICA (ESAP)</v>
      </c>
      <c r="C219" s="11" t="s">
        <v>16</v>
      </c>
      <c r="D219" s="12">
        <v>207218118</v>
      </c>
      <c r="E219" s="12">
        <v>81700993.730000004</v>
      </c>
      <c r="F219" s="12">
        <f t="shared" si="6"/>
        <v>-125517124.27</v>
      </c>
      <c r="G219" s="13">
        <f t="shared" si="7"/>
        <v>-0.60572466095845923</v>
      </c>
    </row>
    <row r="220" spans="1:7" x14ac:dyDescent="0.3">
      <c r="A220" s="10" t="s">
        <v>39</v>
      </c>
      <c r="B220" s="11" t="str">
        <f>VLOOKUP(A220,Entidades!$A$1:$B$229,2,FALSE)</f>
        <v>ESCUELA SUPERIOR DE ADMINISTRACIÓN PÚBLICA (ESAP)</v>
      </c>
      <c r="C220" s="11" t="s">
        <v>18</v>
      </c>
      <c r="D220" s="12">
        <v>801937037</v>
      </c>
      <c r="E220" s="12"/>
      <c r="F220" s="12">
        <f t="shared" si="6"/>
        <v>-801937037</v>
      </c>
      <c r="G220" s="13">
        <f t="shared" si="7"/>
        <v>-1</v>
      </c>
    </row>
    <row r="221" spans="1:7" x14ac:dyDescent="0.3">
      <c r="A221" s="10" t="s">
        <v>40</v>
      </c>
      <c r="B221" s="11" t="str">
        <f>VLOOKUP(A221,Entidades!$A$1:$B$229,2,FALSE)</f>
        <v>MINIRELACIONES EXTERIORES - GESTIÓN GENERAL</v>
      </c>
      <c r="C221" s="11" t="s">
        <v>8</v>
      </c>
      <c r="D221" s="12">
        <v>280581566</v>
      </c>
      <c r="E221" s="12"/>
      <c r="F221" s="12">
        <f t="shared" si="6"/>
        <v>-280581566</v>
      </c>
      <c r="G221" s="13">
        <f t="shared" si="7"/>
        <v>-1</v>
      </c>
    </row>
    <row r="222" spans="1:7" x14ac:dyDescent="0.3">
      <c r="A222" s="10" t="s">
        <v>40</v>
      </c>
      <c r="B222" s="11" t="str">
        <f>VLOOKUP(A222,Entidades!$A$1:$B$229,2,FALSE)</f>
        <v>MINIRELACIONES EXTERIORES - GESTIÓN GENERAL</v>
      </c>
      <c r="C222" s="11" t="s">
        <v>10</v>
      </c>
      <c r="D222" s="12"/>
      <c r="E222" s="12">
        <v>37266908</v>
      </c>
      <c r="F222" s="12">
        <f t="shared" si="6"/>
        <v>37266908</v>
      </c>
      <c r="G222" s="13" t="str">
        <f t="shared" si="7"/>
        <v>NA</v>
      </c>
    </row>
    <row r="223" spans="1:7" x14ac:dyDescent="0.3">
      <c r="A223" s="10" t="s">
        <v>40</v>
      </c>
      <c r="B223" s="11" t="str">
        <f>VLOOKUP(A223,Entidades!$A$1:$B$229,2,FALSE)</f>
        <v>MINIRELACIONES EXTERIORES - GESTIÓN GENERAL</v>
      </c>
      <c r="C223" s="11" t="s">
        <v>11</v>
      </c>
      <c r="D223" s="12">
        <v>5010101101.2600002</v>
      </c>
      <c r="E223" s="12">
        <v>3462988555.4700003</v>
      </c>
      <c r="F223" s="12">
        <f t="shared" si="6"/>
        <v>-1547112545.79</v>
      </c>
      <c r="G223" s="13">
        <f t="shared" si="7"/>
        <v>-0.30879866783544818</v>
      </c>
    </row>
    <row r="224" spans="1:7" x14ac:dyDescent="0.3">
      <c r="A224" s="10" t="s">
        <v>40</v>
      </c>
      <c r="B224" s="11" t="str">
        <f>VLOOKUP(A224,Entidades!$A$1:$B$229,2,FALSE)</f>
        <v>MINIRELACIONES EXTERIORES - GESTIÓN GENERAL</v>
      </c>
      <c r="C224" s="11" t="s">
        <v>14</v>
      </c>
      <c r="D224" s="12">
        <v>22702840977.459999</v>
      </c>
      <c r="E224" s="12">
        <v>20759893780.310001</v>
      </c>
      <c r="F224" s="12">
        <f t="shared" si="6"/>
        <v>-1942947197.1499977</v>
      </c>
      <c r="G224" s="13">
        <f t="shared" si="7"/>
        <v>-8.5581676719623273E-2</v>
      </c>
    </row>
    <row r="225" spans="1:7" x14ac:dyDescent="0.3">
      <c r="A225" s="10" t="s">
        <v>40</v>
      </c>
      <c r="B225" s="11" t="str">
        <f>VLOOKUP(A225,Entidades!$A$1:$B$229,2,FALSE)</f>
        <v>MINIRELACIONES EXTERIORES - GESTIÓN GENERAL</v>
      </c>
      <c r="C225" s="11" t="s">
        <v>15</v>
      </c>
      <c r="D225" s="12"/>
      <c r="E225" s="12">
        <v>34689472</v>
      </c>
      <c r="F225" s="12">
        <f t="shared" si="6"/>
        <v>34689472</v>
      </c>
      <c r="G225" s="13" t="str">
        <f t="shared" si="7"/>
        <v>NA</v>
      </c>
    </row>
    <row r="226" spans="1:7" x14ac:dyDescent="0.3">
      <c r="A226" s="10" t="s">
        <v>41</v>
      </c>
      <c r="B226" s="11" t="str">
        <f>VLOOKUP(A226,Entidades!$A$1:$B$229,2,FALSE)</f>
        <v>FONDO ROTATORIO DEL MINISTERIO DE RELACIONES EXTERIORES</v>
      </c>
      <c r="C226" s="11" t="s">
        <v>4</v>
      </c>
      <c r="D226" s="12"/>
      <c r="E226" s="12">
        <v>14000000</v>
      </c>
      <c r="F226" s="12">
        <f t="shared" si="6"/>
        <v>14000000</v>
      </c>
      <c r="G226" s="13" t="str">
        <f t="shared" si="7"/>
        <v>NA</v>
      </c>
    </row>
    <row r="227" spans="1:7" x14ac:dyDescent="0.3">
      <c r="A227" s="10" t="s">
        <v>41</v>
      </c>
      <c r="B227" s="11" t="str">
        <f>VLOOKUP(A227,Entidades!$A$1:$B$229,2,FALSE)</f>
        <v>FONDO ROTATORIO DEL MINISTERIO DE RELACIONES EXTERIORES</v>
      </c>
      <c r="C227" s="11" t="s">
        <v>5</v>
      </c>
      <c r="D227" s="12">
        <v>84351384130.190002</v>
      </c>
      <c r="E227" s="12">
        <v>90187932176.880005</v>
      </c>
      <c r="F227" s="12">
        <f t="shared" si="6"/>
        <v>5836548046.6900024</v>
      </c>
      <c r="G227" s="13">
        <f t="shared" si="7"/>
        <v>6.9193269403638125E-2</v>
      </c>
    </row>
    <row r="228" spans="1:7" x14ac:dyDescent="0.3">
      <c r="A228" s="10" t="s">
        <v>41</v>
      </c>
      <c r="B228" s="11" t="str">
        <f>VLOOKUP(A228,Entidades!$A$1:$B$229,2,FALSE)</f>
        <v>FONDO ROTATORIO DEL MINISTERIO DE RELACIONES EXTERIORES</v>
      </c>
      <c r="C228" s="11" t="s">
        <v>6</v>
      </c>
      <c r="D228" s="12">
        <v>661373950.09000003</v>
      </c>
      <c r="E228" s="12">
        <v>777708328.02999997</v>
      </c>
      <c r="F228" s="12">
        <f t="shared" si="6"/>
        <v>116334377.93999994</v>
      </c>
      <c r="G228" s="13">
        <f t="shared" si="7"/>
        <v>0.17589803457509795</v>
      </c>
    </row>
    <row r="229" spans="1:7" x14ac:dyDescent="0.3">
      <c r="A229" s="10" t="s">
        <v>41</v>
      </c>
      <c r="B229" s="11" t="str">
        <f>VLOOKUP(A229,Entidades!$A$1:$B$229,2,FALSE)</f>
        <v>FONDO ROTATORIO DEL MINISTERIO DE RELACIONES EXTERIORES</v>
      </c>
      <c r="C229" s="11" t="s">
        <v>7</v>
      </c>
      <c r="D229" s="12">
        <v>1226865275.6099999</v>
      </c>
      <c r="E229" s="12">
        <v>1153269198.3699999</v>
      </c>
      <c r="F229" s="12">
        <f t="shared" si="6"/>
        <v>-73596077.24000001</v>
      </c>
      <c r="G229" s="13">
        <f t="shared" si="7"/>
        <v>-5.9987089620258338E-2</v>
      </c>
    </row>
    <row r="230" spans="1:7" x14ac:dyDescent="0.3">
      <c r="A230" s="10" t="s">
        <v>41</v>
      </c>
      <c r="B230" s="11" t="str">
        <f>VLOOKUP(A230,Entidades!$A$1:$B$229,2,FALSE)</f>
        <v>FONDO ROTATORIO DEL MINISTERIO DE RELACIONES EXTERIORES</v>
      </c>
      <c r="C230" s="11" t="s">
        <v>8</v>
      </c>
      <c r="D230" s="12">
        <v>6080245118</v>
      </c>
      <c r="E230" s="12">
        <v>6891775914</v>
      </c>
      <c r="F230" s="12">
        <f t="shared" si="6"/>
        <v>811530796</v>
      </c>
      <c r="G230" s="13">
        <f t="shared" si="7"/>
        <v>0.13347007896072127</v>
      </c>
    </row>
    <row r="231" spans="1:7" x14ac:dyDescent="0.3">
      <c r="A231" s="10" t="s">
        <v>41</v>
      </c>
      <c r="B231" s="11" t="str">
        <f>VLOOKUP(A231,Entidades!$A$1:$B$229,2,FALSE)</f>
        <v>FONDO ROTATORIO DEL MINISTERIO DE RELACIONES EXTERIORES</v>
      </c>
      <c r="C231" s="11" t="s">
        <v>10</v>
      </c>
      <c r="D231" s="12">
        <v>14681923858.070002</v>
      </c>
      <c r="E231" s="12">
        <v>11161130685.209999</v>
      </c>
      <c r="F231" s="12">
        <f t="shared" si="6"/>
        <v>-3520793172.8600025</v>
      </c>
      <c r="G231" s="13">
        <f t="shared" si="7"/>
        <v>-0.23980462008218215</v>
      </c>
    </row>
    <row r="232" spans="1:7" x14ac:dyDescent="0.3">
      <c r="A232" s="10" t="s">
        <v>41</v>
      </c>
      <c r="B232" s="11" t="str">
        <f>VLOOKUP(A232,Entidades!$A$1:$B$229,2,FALSE)</f>
        <v>FONDO ROTATORIO DEL MINISTERIO DE RELACIONES EXTERIORES</v>
      </c>
      <c r="C232" s="11" t="s">
        <v>12</v>
      </c>
      <c r="D232" s="12">
        <v>9181021477.9099998</v>
      </c>
      <c r="E232" s="12">
        <v>13916467966.959999</v>
      </c>
      <c r="F232" s="12">
        <f t="shared" si="6"/>
        <v>4735446489.0499992</v>
      </c>
      <c r="G232" s="13">
        <f t="shared" si="7"/>
        <v>0.51578645147968794</v>
      </c>
    </row>
    <row r="233" spans="1:7" x14ac:dyDescent="0.3">
      <c r="A233" s="10" t="s">
        <v>41</v>
      </c>
      <c r="B233" s="11" t="str">
        <f>VLOOKUP(A233,Entidades!$A$1:$B$229,2,FALSE)</f>
        <v>FONDO ROTATORIO DEL MINISTERIO DE RELACIONES EXTERIORES</v>
      </c>
      <c r="C233" s="11" t="s">
        <v>13</v>
      </c>
      <c r="D233" s="12">
        <v>184618352349.94003</v>
      </c>
      <c r="E233" s="12">
        <v>202626369498.39999</v>
      </c>
      <c r="F233" s="12">
        <f t="shared" si="6"/>
        <v>18008017148.459961</v>
      </c>
      <c r="G233" s="13">
        <f t="shared" si="7"/>
        <v>9.7541858213132354E-2</v>
      </c>
    </row>
    <row r="234" spans="1:7" x14ac:dyDescent="0.3">
      <c r="A234" s="10" t="s">
        <v>41</v>
      </c>
      <c r="B234" s="11" t="str">
        <f>VLOOKUP(A234,Entidades!$A$1:$B$229,2,FALSE)</f>
        <v>FONDO ROTATORIO DEL MINISTERIO DE RELACIONES EXTERIORES</v>
      </c>
      <c r="C234" s="11" t="s">
        <v>14</v>
      </c>
      <c r="D234" s="12">
        <v>8851528833.7399998</v>
      </c>
      <c r="E234" s="12">
        <v>7788279843.2199993</v>
      </c>
      <c r="F234" s="12">
        <f t="shared" si="6"/>
        <v>-1063248990.5200005</v>
      </c>
      <c r="G234" s="13">
        <f t="shared" si="7"/>
        <v>-0.12012037812802902</v>
      </c>
    </row>
    <row r="235" spans="1:7" x14ac:dyDescent="0.3">
      <c r="A235" s="10" t="s">
        <v>41</v>
      </c>
      <c r="B235" s="11" t="str">
        <f>VLOOKUP(A235,Entidades!$A$1:$B$229,2,FALSE)</f>
        <v>FONDO ROTATORIO DEL MINISTERIO DE RELACIONES EXTERIORES</v>
      </c>
      <c r="C235" s="11" t="s">
        <v>292</v>
      </c>
      <c r="D235" s="12">
        <v>4193958194.8400002</v>
      </c>
      <c r="E235" s="12">
        <v>3799730316.4200001</v>
      </c>
      <c r="F235" s="12">
        <f t="shared" si="6"/>
        <v>-394227878.42000008</v>
      </c>
      <c r="G235" s="13">
        <f t="shared" si="7"/>
        <v>-9.3999000491954088E-2</v>
      </c>
    </row>
    <row r="236" spans="1:7" x14ac:dyDescent="0.3">
      <c r="A236" s="10" t="s">
        <v>41</v>
      </c>
      <c r="B236" s="11" t="str">
        <f>VLOOKUP(A236,Entidades!$A$1:$B$229,2,FALSE)</f>
        <v>FONDO ROTATORIO DEL MINISTERIO DE RELACIONES EXTERIORES</v>
      </c>
      <c r="C236" s="11" t="s">
        <v>15</v>
      </c>
      <c r="D236" s="12">
        <v>7198686160.8899994</v>
      </c>
      <c r="E236" s="12">
        <v>8208405893.5900002</v>
      </c>
      <c r="F236" s="12">
        <f t="shared" si="6"/>
        <v>1009719732.7000008</v>
      </c>
      <c r="G236" s="13">
        <f t="shared" si="7"/>
        <v>0.14026444689112069</v>
      </c>
    </row>
    <row r="237" spans="1:7" x14ac:dyDescent="0.3">
      <c r="A237" s="10" t="s">
        <v>41</v>
      </c>
      <c r="B237" s="11" t="str">
        <f>VLOOKUP(A237,Entidades!$A$1:$B$229,2,FALSE)</f>
        <v>FONDO ROTATORIO DEL MINISTERIO DE RELACIONES EXTERIORES</v>
      </c>
      <c r="C237" s="11" t="s">
        <v>16</v>
      </c>
      <c r="D237" s="12">
        <v>72841240</v>
      </c>
      <c r="E237" s="12">
        <v>172611</v>
      </c>
      <c r="F237" s="12">
        <f t="shared" si="6"/>
        <v>-72668629</v>
      </c>
      <c r="G237" s="13">
        <f t="shared" si="7"/>
        <v>-0.99763031216931508</v>
      </c>
    </row>
    <row r="238" spans="1:7" x14ac:dyDescent="0.3">
      <c r="A238" s="10" t="s">
        <v>41</v>
      </c>
      <c r="B238" s="11" t="str">
        <f>VLOOKUP(A238,Entidades!$A$1:$B$229,2,FALSE)</f>
        <v>FONDO ROTATORIO DEL MINISTERIO DE RELACIONES EXTERIORES</v>
      </c>
      <c r="C238" s="11" t="s">
        <v>18</v>
      </c>
      <c r="D238" s="12">
        <v>223597084.28999999</v>
      </c>
      <c r="E238" s="12">
        <v>6917682642</v>
      </c>
      <c r="F238" s="12">
        <f t="shared" si="6"/>
        <v>6694085557.71</v>
      </c>
      <c r="G238" s="13">
        <f t="shared" si="7"/>
        <v>29.938161219615608</v>
      </c>
    </row>
    <row r="239" spans="1:7" x14ac:dyDescent="0.3">
      <c r="A239" s="10" t="s">
        <v>43</v>
      </c>
      <c r="B239" s="11" t="str">
        <f>VLOOKUP(A239,Entidades!$A$1:$B$229,2,FALSE)</f>
        <v>UNIDAD ADMINISTRATIVA ESPECIAL MIGRACIÓN COLOMBIA</v>
      </c>
      <c r="C239" s="11" t="s">
        <v>4</v>
      </c>
      <c r="D239" s="12">
        <v>9048340</v>
      </c>
      <c r="E239" s="12">
        <v>12885012</v>
      </c>
      <c r="F239" s="12">
        <f t="shared" si="6"/>
        <v>3836672</v>
      </c>
      <c r="G239" s="13">
        <f t="shared" si="7"/>
        <v>0.42401943339883336</v>
      </c>
    </row>
    <row r="240" spans="1:7" x14ac:dyDescent="0.3">
      <c r="A240" s="10" t="s">
        <v>43</v>
      </c>
      <c r="B240" s="11" t="str">
        <f>VLOOKUP(A240,Entidades!$A$1:$B$229,2,FALSE)</f>
        <v>UNIDAD ADMINISTRATIVA ESPECIAL MIGRACIÓN COLOMBIA</v>
      </c>
      <c r="C240" s="11" t="s">
        <v>5</v>
      </c>
      <c r="D240" s="12">
        <v>3326865506.4000001</v>
      </c>
      <c r="E240" s="12">
        <v>3814053244.5</v>
      </c>
      <c r="F240" s="12">
        <f t="shared" si="6"/>
        <v>487187738.0999999</v>
      </c>
      <c r="G240" s="13">
        <f t="shared" si="7"/>
        <v>0.14644046690880078</v>
      </c>
    </row>
    <row r="241" spans="1:7" x14ac:dyDescent="0.3">
      <c r="A241" s="10" t="s">
        <v>43</v>
      </c>
      <c r="B241" s="11" t="str">
        <f>VLOOKUP(A241,Entidades!$A$1:$B$229,2,FALSE)</f>
        <v>UNIDAD ADMINISTRATIVA ESPECIAL MIGRACIÓN COLOMBIA</v>
      </c>
      <c r="C241" s="11" t="s">
        <v>6</v>
      </c>
      <c r="D241" s="12">
        <v>116795245.15000001</v>
      </c>
      <c r="E241" s="12">
        <v>206144142.83000001</v>
      </c>
      <c r="F241" s="12">
        <f t="shared" si="6"/>
        <v>89348897.680000007</v>
      </c>
      <c r="G241" s="13">
        <f t="shared" si="7"/>
        <v>0.76500458186674736</v>
      </c>
    </row>
    <row r="242" spans="1:7" x14ac:dyDescent="0.3">
      <c r="A242" s="10" t="s">
        <v>43</v>
      </c>
      <c r="B242" s="11" t="str">
        <f>VLOOKUP(A242,Entidades!$A$1:$B$229,2,FALSE)</f>
        <v>UNIDAD ADMINISTRATIVA ESPECIAL MIGRACIÓN COLOMBIA</v>
      </c>
      <c r="C242" s="11" t="s">
        <v>7</v>
      </c>
      <c r="D242" s="12">
        <v>1473142127.6399999</v>
      </c>
      <c r="E242" s="12">
        <v>1965671404.1799998</v>
      </c>
      <c r="F242" s="12">
        <f t="shared" si="6"/>
        <v>492529276.53999996</v>
      </c>
      <c r="G242" s="13">
        <f t="shared" si="7"/>
        <v>0.33433927881014491</v>
      </c>
    </row>
    <row r="243" spans="1:7" x14ac:dyDescent="0.3">
      <c r="A243" s="10" t="s">
        <v>43</v>
      </c>
      <c r="B243" s="11" t="str">
        <f>VLOOKUP(A243,Entidades!$A$1:$B$229,2,FALSE)</f>
        <v>UNIDAD ADMINISTRATIVA ESPECIAL MIGRACIÓN COLOMBIA</v>
      </c>
      <c r="C243" s="11" t="s">
        <v>8</v>
      </c>
      <c r="D243" s="12">
        <v>2783892503</v>
      </c>
      <c r="E243" s="12">
        <v>6142599395</v>
      </c>
      <c r="F243" s="12">
        <f t="shared" si="6"/>
        <v>3358706892</v>
      </c>
      <c r="G243" s="13">
        <f t="shared" si="7"/>
        <v>1.2064786583463851</v>
      </c>
    </row>
    <row r="244" spans="1:7" x14ac:dyDescent="0.3">
      <c r="A244" s="10" t="s">
        <v>43</v>
      </c>
      <c r="B244" s="11" t="str">
        <f>VLOOKUP(A244,Entidades!$A$1:$B$229,2,FALSE)</f>
        <v>UNIDAD ADMINISTRATIVA ESPECIAL MIGRACIÓN COLOMBIA</v>
      </c>
      <c r="C244" s="11" t="s">
        <v>10</v>
      </c>
      <c r="D244" s="12">
        <v>794138826.76999998</v>
      </c>
      <c r="E244" s="12">
        <v>804046537.26999998</v>
      </c>
      <c r="F244" s="12">
        <f t="shared" si="6"/>
        <v>9907710.5</v>
      </c>
      <c r="G244" s="13">
        <f t="shared" si="7"/>
        <v>1.247604343978196E-2</v>
      </c>
    </row>
    <row r="245" spans="1:7" x14ac:dyDescent="0.3">
      <c r="A245" s="10" t="s">
        <v>43</v>
      </c>
      <c r="B245" s="11" t="str">
        <f>VLOOKUP(A245,Entidades!$A$1:$B$229,2,FALSE)</f>
        <v>UNIDAD ADMINISTRATIVA ESPECIAL MIGRACIÓN COLOMBIA</v>
      </c>
      <c r="C245" s="11" t="s">
        <v>11</v>
      </c>
      <c r="D245" s="12">
        <v>11518994346</v>
      </c>
      <c r="E245" s="12">
        <v>8763183631</v>
      </c>
      <c r="F245" s="12">
        <f t="shared" si="6"/>
        <v>-2755810715</v>
      </c>
      <c r="G245" s="13">
        <f t="shared" si="7"/>
        <v>-0.23924056495061674</v>
      </c>
    </row>
    <row r="246" spans="1:7" x14ac:dyDescent="0.3">
      <c r="A246" s="10" t="s">
        <v>43</v>
      </c>
      <c r="B246" s="11" t="str">
        <f>VLOOKUP(A246,Entidades!$A$1:$B$229,2,FALSE)</f>
        <v>UNIDAD ADMINISTRATIVA ESPECIAL MIGRACIÓN COLOMBIA</v>
      </c>
      <c r="C246" s="11" t="s">
        <v>12</v>
      </c>
      <c r="D246" s="12">
        <v>5920204844.0100002</v>
      </c>
      <c r="E246" s="12">
        <v>15374730447.549999</v>
      </c>
      <c r="F246" s="12">
        <f t="shared" si="6"/>
        <v>9454525603.539999</v>
      </c>
      <c r="G246" s="13">
        <f t="shared" si="7"/>
        <v>1.5969929846441018</v>
      </c>
    </row>
    <row r="247" spans="1:7" x14ac:dyDescent="0.3">
      <c r="A247" s="10" t="s">
        <v>43</v>
      </c>
      <c r="B247" s="11" t="str">
        <f>VLOOKUP(A247,Entidades!$A$1:$B$229,2,FALSE)</f>
        <v>UNIDAD ADMINISTRATIVA ESPECIAL MIGRACIÓN COLOMBIA</v>
      </c>
      <c r="C247" s="11" t="s">
        <v>13</v>
      </c>
      <c r="D247" s="12">
        <v>2217908057.3800001</v>
      </c>
      <c r="E247" s="12">
        <v>6479587668.0699997</v>
      </c>
      <c r="F247" s="12">
        <f t="shared" si="6"/>
        <v>4261679610.6899996</v>
      </c>
      <c r="G247" s="13">
        <f t="shared" si="7"/>
        <v>1.921486148404318</v>
      </c>
    </row>
    <row r="248" spans="1:7" x14ac:dyDescent="0.3">
      <c r="A248" s="10" t="s">
        <v>43</v>
      </c>
      <c r="B248" s="11" t="str">
        <f>VLOOKUP(A248,Entidades!$A$1:$B$229,2,FALSE)</f>
        <v>UNIDAD ADMINISTRATIVA ESPECIAL MIGRACIÓN COLOMBIA</v>
      </c>
      <c r="C248" s="11" t="s">
        <v>14</v>
      </c>
      <c r="D248" s="12">
        <v>1169109694.3800001</v>
      </c>
      <c r="E248" s="12">
        <v>1675032736.29</v>
      </c>
      <c r="F248" s="12">
        <f t="shared" si="6"/>
        <v>505923041.90999985</v>
      </c>
      <c r="G248" s="13">
        <f t="shared" si="7"/>
        <v>0.43274214929703403</v>
      </c>
    </row>
    <row r="249" spans="1:7" x14ac:dyDescent="0.3">
      <c r="A249" s="10" t="s">
        <v>43</v>
      </c>
      <c r="B249" s="11" t="str">
        <f>VLOOKUP(A249,Entidades!$A$1:$B$229,2,FALSE)</f>
        <v>UNIDAD ADMINISTRATIVA ESPECIAL MIGRACIÓN COLOMBIA</v>
      </c>
      <c r="C249" s="11" t="s">
        <v>292</v>
      </c>
      <c r="D249" s="12">
        <v>6277628645</v>
      </c>
      <c r="E249" s="12">
        <v>7842368037</v>
      </c>
      <c r="F249" s="12">
        <f t="shared" si="6"/>
        <v>1564739392</v>
      </c>
      <c r="G249" s="13">
        <f t="shared" si="7"/>
        <v>0.24925644387172891</v>
      </c>
    </row>
    <row r="250" spans="1:7" x14ac:dyDescent="0.3">
      <c r="A250" s="10" t="s">
        <v>43</v>
      </c>
      <c r="B250" s="11" t="str">
        <f>VLOOKUP(A250,Entidades!$A$1:$B$229,2,FALSE)</f>
        <v>UNIDAD ADMINISTRATIVA ESPECIAL MIGRACIÓN COLOMBIA</v>
      </c>
      <c r="C250" s="11" t="s">
        <v>15</v>
      </c>
      <c r="D250" s="12">
        <v>878822993</v>
      </c>
      <c r="E250" s="12">
        <v>1493774181.8</v>
      </c>
      <c r="F250" s="12">
        <f t="shared" si="6"/>
        <v>614951188.79999995</v>
      </c>
      <c r="G250" s="13">
        <f t="shared" si="7"/>
        <v>0.6997440823672213</v>
      </c>
    </row>
    <row r="251" spans="1:7" x14ac:dyDescent="0.3">
      <c r="A251" s="10" t="s">
        <v>43</v>
      </c>
      <c r="B251" s="11" t="str">
        <f>VLOOKUP(A251,Entidades!$A$1:$B$229,2,FALSE)</f>
        <v>UNIDAD ADMINISTRATIVA ESPECIAL MIGRACIÓN COLOMBIA</v>
      </c>
      <c r="C251" s="11" t="s">
        <v>16</v>
      </c>
      <c r="D251" s="12">
        <v>838000</v>
      </c>
      <c r="E251" s="12">
        <v>5059400</v>
      </c>
      <c r="F251" s="12">
        <f t="shared" si="6"/>
        <v>4221400</v>
      </c>
      <c r="G251" s="13">
        <f t="shared" si="7"/>
        <v>5.0374701670644395</v>
      </c>
    </row>
    <row r="252" spans="1:7" x14ac:dyDescent="0.3">
      <c r="A252" s="10" t="s">
        <v>43</v>
      </c>
      <c r="B252" s="11" t="str">
        <f>VLOOKUP(A252,Entidades!$A$1:$B$229,2,FALSE)</f>
        <v>UNIDAD ADMINISTRATIVA ESPECIAL MIGRACIÓN COLOMBIA</v>
      </c>
      <c r="C252" s="11" t="s">
        <v>18</v>
      </c>
      <c r="D252" s="12"/>
      <c r="E252" s="12">
        <v>36305043.600000001</v>
      </c>
      <c r="F252" s="12">
        <f t="shared" si="6"/>
        <v>36305043.600000001</v>
      </c>
      <c r="G252" s="13" t="str">
        <f t="shared" si="7"/>
        <v>NA</v>
      </c>
    </row>
    <row r="253" spans="1:7" x14ac:dyDescent="0.3">
      <c r="A253" s="10" t="s">
        <v>44</v>
      </c>
      <c r="B253" s="11" t="str">
        <f>VLOOKUP(A253,Entidades!$A$1:$B$229,2,FALSE)</f>
        <v>MINISTERIO DE JUSTICIA Y DEL DERECHO - GESTION GENERAL</v>
      </c>
      <c r="C253" s="11" t="s">
        <v>4</v>
      </c>
      <c r="D253" s="12">
        <v>6391235</v>
      </c>
      <c r="E253" s="12"/>
      <c r="F253" s="12">
        <f t="shared" si="6"/>
        <v>-6391235</v>
      </c>
      <c r="G253" s="13">
        <f t="shared" si="7"/>
        <v>-1</v>
      </c>
    </row>
    <row r="254" spans="1:7" x14ac:dyDescent="0.3">
      <c r="A254" s="10" t="s">
        <v>44</v>
      </c>
      <c r="B254" s="11" t="str">
        <f>VLOOKUP(A254,Entidades!$A$1:$B$229,2,FALSE)</f>
        <v>MINISTERIO DE JUSTICIA Y DEL DERECHO - GESTION GENERAL</v>
      </c>
      <c r="C254" s="11" t="s">
        <v>6</v>
      </c>
      <c r="D254" s="12">
        <v>70455095.909999996</v>
      </c>
      <c r="E254" s="12">
        <v>63671855</v>
      </c>
      <c r="F254" s="12">
        <f t="shared" si="6"/>
        <v>-6783240.9099999964</v>
      </c>
      <c r="G254" s="13">
        <f t="shared" si="7"/>
        <v>-9.6277505869340835E-2</v>
      </c>
    </row>
    <row r="255" spans="1:7" x14ac:dyDescent="0.3">
      <c r="A255" s="10" t="s">
        <v>44</v>
      </c>
      <c r="B255" s="11" t="str">
        <f>VLOOKUP(A255,Entidades!$A$1:$B$229,2,FALSE)</f>
        <v>MINISTERIO DE JUSTICIA Y DEL DERECHO - GESTION GENERAL</v>
      </c>
      <c r="C255" s="11" t="s">
        <v>7</v>
      </c>
      <c r="D255" s="12">
        <v>256392447</v>
      </c>
      <c r="E255" s="12">
        <v>375876858</v>
      </c>
      <c r="F255" s="12">
        <f t="shared" si="6"/>
        <v>119484411</v>
      </c>
      <c r="G255" s="13">
        <f t="shared" si="7"/>
        <v>0.46602157122046578</v>
      </c>
    </row>
    <row r="256" spans="1:7" x14ac:dyDescent="0.3">
      <c r="A256" s="10" t="s">
        <v>44</v>
      </c>
      <c r="B256" s="11" t="str">
        <f>VLOOKUP(A256,Entidades!$A$1:$B$229,2,FALSE)</f>
        <v>MINISTERIO DE JUSTICIA Y DEL DERECHO - GESTION GENERAL</v>
      </c>
      <c r="C256" s="11" t="s">
        <v>8</v>
      </c>
      <c r="D256" s="12">
        <v>35599943574</v>
      </c>
      <c r="E256" s="12">
        <v>33792370432</v>
      </c>
      <c r="F256" s="12">
        <f t="shared" si="6"/>
        <v>-1807573142</v>
      </c>
      <c r="G256" s="13">
        <f t="shared" si="7"/>
        <v>-5.0774606938426156E-2</v>
      </c>
    </row>
    <row r="257" spans="1:7" x14ac:dyDescent="0.3">
      <c r="A257" s="10" t="s">
        <v>44</v>
      </c>
      <c r="B257" s="11" t="str">
        <f>VLOOKUP(A257,Entidades!$A$1:$B$229,2,FALSE)</f>
        <v>MINISTERIO DE JUSTICIA Y DEL DERECHO - GESTION GENERAL</v>
      </c>
      <c r="C257" s="11" t="s">
        <v>10</v>
      </c>
      <c r="D257" s="12">
        <v>583161390</v>
      </c>
      <c r="E257" s="12">
        <v>597424770</v>
      </c>
      <c r="F257" s="12">
        <f t="shared" si="6"/>
        <v>14263380</v>
      </c>
      <c r="G257" s="13">
        <f t="shared" si="7"/>
        <v>2.4458718023153077E-2</v>
      </c>
    </row>
    <row r="258" spans="1:7" x14ac:dyDescent="0.3">
      <c r="A258" s="10" t="s">
        <v>44</v>
      </c>
      <c r="B258" s="11" t="str">
        <f>VLOOKUP(A258,Entidades!$A$1:$B$229,2,FALSE)</f>
        <v>MINISTERIO DE JUSTICIA Y DEL DERECHO - GESTION GENERAL</v>
      </c>
      <c r="C258" s="11" t="s">
        <v>11</v>
      </c>
      <c r="D258" s="12">
        <v>575910209</v>
      </c>
      <c r="E258" s="12">
        <v>352292937</v>
      </c>
      <c r="F258" s="12">
        <f t="shared" si="6"/>
        <v>-223617272</v>
      </c>
      <c r="G258" s="13">
        <f t="shared" si="7"/>
        <v>-0.38828495919231049</v>
      </c>
    </row>
    <row r="259" spans="1:7" x14ac:dyDescent="0.3">
      <c r="A259" s="10" t="s">
        <v>44</v>
      </c>
      <c r="B259" s="11" t="str">
        <f>VLOOKUP(A259,Entidades!$A$1:$B$229,2,FALSE)</f>
        <v>MINISTERIO DE JUSTICIA Y DEL DERECHO - GESTION GENERAL</v>
      </c>
      <c r="C259" s="11" t="s">
        <v>12</v>
      </c>
      <c r="D259" s="12">
        <v>4397100599.6900005</v>
      </c>
      <c r="E259" s="12">
        <v>899634521.93000007</v>
      </c>
      <c r="F259" s="12">
        <f t="shared" si="6"/>
        <v>-3497466077.7600002</v>
      </c>
      <c r="G259" s="13">
        <f t="shared" si="7"/>
        <v>-0.79540278837527045</v>
      </c>
    </row>
    <row r="260" spans="1:7" x14ac:dyDescent="0.3">
      <c r="A260" s="10" t="s">
        <v>44</v>
      </c>
      <c r="B260" s="11" t="str">
        <f>VLOOKUP(A260,Entidades!$A$1:$B$229,2,FALSE)</f>
        <v>MINISTERIO DE JUSTICIA Y DEL DERECHO - GESTION GENERAL</v>
      </c>
      <c r="C260" s="11" t="s">
        <v>13</v>
      </c>
      <c r="D260" s="12">
        <v>144152702.63</v>
      </c>
      <c r="E260" s="12">
        <v>366046021.22000003</v>
      </c>
      <c r="F260" s="12">
        <f t="shared" si="6"/>
        <v>221893318.59000003</v>
      </c>
      <c r="G260" s="13">
        <f t="shared" si="7"/>
        <v>1.5392935029427692</v>
      </c>
    </row>
    <row r="261" spans="1:7" x14ac:dyDescent="0.3">
      <c r="A261" s="10" t="s">
        <v>44</v>
      </c>
      <c r="B261" s="11" t="str">
        <f>VLOOKUP(A261,Entidades!$A$1:$B$229,2,FALSE)</f>
        <v>MINISTERIO DE JUSTICIA Y DEL DERECHO - GESTION GENERAL</v>
      </c>
      <c r="C261" s="11" t="s">
        <v>14</v>
      </c>
      <c r="D261" s="12">
        <v>906952545</v>
      </c>
      <c r="E261" s="12">
        <v>1431278524</v>
      </c>
      <c r="F261" s="12">
        <f t="shared" si="6"/>
        <v>524325979</v>
      </c>
      <c r="G261" s="13">
        <f t="shared" si="7"/>
        <v>0.57811842735388097</v>
      </c>
    </row>
    <row r="262" spans="1:7" x14ac:dyDescent="0.3">
      <c r="A262" s="10" t="s">
        <v>44</v>
      </c>
      <c r="B262" s="11" t="str">
        <f>VLOOKUP(A262,Entidades!$A$1:$B$229,2,FALSE)</f>
        <v>MINISTERIO DE JUSTICIA Y DEL DERECHO - GESTION GENERAL</v>
      </c>
      <c r="C262" s="11" t="s">
        <v>292</v>
      </c>
      <c r="D262" s="12">
        <v>649744631.47000003</v>
      </c>
      <c r="E262" s="12">
        <v>1722020231.3399999</v>
      </c>
      <c r="F262" s="12">
        <f t="shared" si="6"/>
        <v>1072275599.8699999</v>
      </c>
      <c r="G262" s="13">
        <f t="shared" si="7"/>
        <v>1.6503031313149201</v>
      </c>
    </row>
    <row r="263" spans="1:7" x14ac:dyDescent="0.3">
      <c r="A263" s="10" t="s">
        <v>44</v>
      </c>
      <c r="B263" s="11" t="str">
        <f>VLOOKUP(A263,Entidades!$A$1:$B$229,2,FALSE)</f>
        <v>MINISTERIO DE JUSTICIA Y DEL DERECHO - GESTION GENERAL</v>
      </c>
      <c r="C263" s="11" t="s">
        <v>15</v>
      </c>
      <c r="D263" s="12">
        <v>856578725</v>
      </c>
      <c r="E263" s="12">
        <v>1842800570.5</v>
      </c>
      <c r="F263" s="12">
        <f t="shared" si="6"/>
        <v>986221845.5</v>
      </c>
      <c r="G263" s="13">
        <f t="shared" si="7"/>
        <v>1.1513499188297025</v>
      </c>
    </row>
    <row r="264" spans="1:7" x14ac:dyDescent="0.3">
      <c r="A264" s="10" t="s">
        <v>44</v>
      </c>
      <c r="B264" s="11" t="str">
        <f>VLOOKUP(A264,Entidades!$A$1:$B$229,2,FALSE)</f>
        <v>MINISTERIO DE JUSTICIA Y DEL DERECHO - GESTION GENERAL</v>
      </c>
      <c r="C264" s="11" t="s">
        <v>16</v>
      </c>
      <c r="D264" s="12">
        <v>294000000</v>
      </c>
      <c r="E264" s="12">
        <v>36497776</v>
      </c>
      <c r="F264" s="12">
        <f t="shared" si="6"/>
        <v>-257502224</v>
      </c>
      <c r="G264" s="13">
        <f t="shared" si="7"/>
        <v>-0.87585790476190473</v>
      </c>
    </row>
    <row r="265" spans="1:7" x14ac:dyDescent="0.3">
      <c r="A265" s="10" t="s">
        <v>45</v>
      </c>
      <c r="B265" s="11" t="str">
        <f>VLOOKUP(A265,Entidades!$A$1:$B$229,2,FALSE)</f>
        <v>SUPERINTENDENCIA DE NOTARIADO Y REGISTRO</v>
      </c>
      <c r="C265" s="11" t="s">
        <v>4</v>
      </c>
      <c r="D265" s="12">
        <v>12934834.210000001</v>
      </c>
      <c r="E265" s="12">
        <v>21549042</v>
      </c>
      <c r="F265" s="12">
        <f t="shared" si="6"/>
        <v>8614207.7899999991</v>
      </c>
      <c r="G265" s="13">
        <f t="shared" si="7"/>
        <v>0.66596971017535744</v>
      </c>
    </row>
    <row r="266" spans="1:7" x14ac:dyDescent="0.3">
      <c r="A266" s="10" t="s">
        <v>45</v>
      </c>
      <c r="B266" s="11" t="str">
        <f>VLOOKUP(A266,Entidades!$A$1:$B$229,2,FALSE)</f>
        <v>SUPERINTENDENCIA DE NOTARIADO Y REGISTRO</v>
      </c>
      <c r="C266" s="11" t="s">
        <v>5</v>
      </c>
      <c r="D266" s="12">
        <v>7602947683.6899996</v>
      </c>
      <c r="E266" s="12">
        <v>7449172295.7400007</v>
      </c>
      <c r="F266" s="12">
        <f t="shared" si="6"/>
        <v>-153775387.94999886</v>
      </c>
      <c r="G266" s="13">
        <f t="shared" si="7"/>
        <v>-2.0225759053936539E-2</v>
      </c>
    </row>
    <row r="267" spans="1:7" x14ac:dyDescent="0.3">
      <c r="A267" s="10" t="s">
        <v>45</v>
      </c>
      <c r="B267" s="11" t="str">
        <f>VLOOKUP(A267,Entidades!$A$1:$B$229,2,FALSE)</f>
        <v>SUPERINTENDENCIA DE NOTARIADO Y REGISTRO</v>
      </c>
      <c r="C267" s="11" t="s">
        <v>6</v>
      </c>
      <c r="D267" s="12">
        <v>465040731.99000001</v>
      </c>
      <c r="E267" s="12">
        <v>506810140</v>
      </c>
      <c r="F267" s="12">
        <f t="shared" si="6"/>
        <v>41769408.00999999</v>
      </c>
      <c r="G267" s="13">
        <f t="shared" si="7"/>
        <v>8.9818816152427219E-2</v>
      </c>
    </row>
    <row r="268" spans="1:7" x14ac:dyDescent="0.3">
      <c r="A268" s="10" t="s">
        <v>45</v>
      </c>
      <c r="B268" s="11" t="str">
        <f>VLOOKUP(A268,Entidades!$A$1:$B$229,2,FALSE)</f>
        <v>SUPERINTENDENCIA DE NOTARIADO Y REGISTRO</v>
      </c>
      <c r="C268" s="11" t="s">
        <v>7</v>
      </c>
      <c r="D268" s="12">
        <v>4503078191.0100002</v>
      </c>
      <c r="E268" s="12">
        <v>5415923622.8299999</v>
      </c>
      <c r="F268" s="12">
        <f t="shared" ref="F268:F331" si="8">E268-D268</f>
        <v>912845431.81999969</v>
      </c>
      <c r="G268" s="13">
        <f t="shared" ref="G268:G331" si="9">IF(D268&gt;0,((E268-D268)/D268),"NA")</f>
        <v>0.20271587414191816</v>
      </c>
    </row>
    <row r="269" spans="1:7" x14ac:dyDescent="0.3">
      <c r="A269" s="10" t="s">
        <v>45</v>
      </c>
      <c r="B269" s="11" t="str">
        <f>VLOOKUP(A269,Entidades!$A$1:$B$229,2,FALSE)</f>
        <v>SUPERINTENDENCIA DE NOTARIADO Y REGISTRO</v>
      </c>
      <c r="C269" s="11" t="s">
        <v>8</v>
      </c>
      <c r="D269" s="12">
        <v>61206651357</v>
      </c>
      <c r="E269" s="12">
        <v>60327672096</v>
      </c>
      <c r="F269" s="12">
        <f t="shared" si="8"/>
        <v>-878979261</v>
      </c>
      <c r="G269" s="13">
        <f t="shared" si="9"/>
        <v>-1.4360845455719806E-2</v>
      </c>
    </row>
    <row r="270" spans="1:7" x14ac:dyDescent="0.3">
      <c r="A270" s="10" t="s">
        <v>45</v>
      </c>
      <c r="B270" s="11" t="str">
        <f>VLOOKUP(A270,Entidades!$A$1:$B$229,2,FALSE)</f>
        <v>SUPERINTENDENCIA DE NOTARIADO Y REGISTRO</v>
      </c>
      <c r="C270" s="11" t="s">
        <v>10</v>
      </c>
      <c r="D270" s="12">
        <v>3491089588.0599999</v>
      </c>
      <c r="E270" s="12">
        <v>4862345240.8000002</v>
      </c>
      <c r="F270" s="12">
        <f t="shared" si="8"/>
        <v>1371255652.7400002</v>
      </c>
      <c r="G270" s="13">
        <f t="shared" si="9"/>
        <v>0.39278729982463945</v>
      </c>
    </row>
    <row r="271" spans="1:7" x14ac:dyDescent="0.3">
      <c r="A271" s="10" t="s">
        <v>45</v>
      </c>
      <c r="B271" s="11" t="str">
        <f>VLOOKUP(A271,Entidades!$A$1:$B$229,2,FALSE)</f>
        <v>SUPERINTENDENCIA DE NOTARIADO Y REGISTRO</v>
      </c>
      <c r="C271" s="11" t="s">
        <v>11</v>
      </c>
      <c r="D271" s="12">
        <v>676031699</v>
      </c>
      <c r="E271" s="12">
        <v>593099702</v>
      </c>
      <c r="F271" s="12">
        <f t="shared" si="8"/>
        <v>-82931997</v>
      </c>
      <c r="G271" s="13">
        <f t="shared" si="9"/>
        <v>-0.12267471647065473</v>
      </c>
    </row>
    <row r="272" spans="1:7" x14ac:dyDescent="0.3">
      <c r="A272" s="10" t="s">
        <v>45</v>
      </c>
      <c r="B272" s="11" t="str">
        <f>VLOOKUP(A272,Entidades!$A$1:$B$229,2,FALSE)</f>
        <v>SUPERINTENDENCIA DE NOTARIADO Y REGISTRO</v>
      </c>
      <c r="C272" s="11" t="s">
        <v>12</v>
      </c>
      <c r="D272" s="12">
        <v>17594850967.900002</v>
      </c>
      <c r="E272" s="12">
        <v>32702342325.549999</v>
      </c>
      <c r="F272" s="12">
        <f t="shared" si="8"/>
        <v>15107491357.649998</v>
      </c>
      <c r="G272" s="13">
        <f t="shared" si="9"/>
        <v>0.85863139080928075</v>
      </c>
    </row>
    <row r="273" spans="1:7" x14ac:dyDescent="0.3">
      <c r="A273" s="10" t="s">
        <v>45</v>
      </c>
      <c r="B273" s="11" t="str">
        <f>VLOOKUP(A273,Entidades!$A$1:$B$229,2,FALSE)</f>
        <v>SUPERINTENDENCIA DE NOTARIADO Y REGISTRO</v>
      </c>
      <c r="C273" s="11" t="s">
        <v>13</v>
      </c>
      <c r="D273" s="12">
        <v>2548745664.52</v>
      </c>
      <c r="E273" s="12">
        <v>1380457097.05</v>
      </c>
      <c r="F273" s="12">
        <f t="shared" si="8"/>
        <v>-1168288567.47</v>
      </c>
      <c r="G273" s="13">
        <f t="shared" si="9"/>
        <v>-0.4583778537549848</v>
      </c>
    </row>
    <row r="274" spans="1:7" x14ac:dyDescent="0.3">
      <c r="A274" s="10" t="s">
        <v>45</v>
      </c>
      <c r="B274" s="11" t="str">
        <f>VLOOKUP(A274,Entidades!$A$1:$B$229,2,FALSE)</f>
        <v>SUPERINTENDENCIA DE NOTARIADO Y REGISTRO</v>
      </c>
      <c r="C274" s="11" t="s">
        <v>14</v>
      </c>
      <c r="D274" s="12">
        <v>2710620512.5599999</v>
      </c>
      <c r="E274" s="12">
        <v>2385906049.9000001</v>
      </c>
      <c r="F274" s="12">
        <f t="shared" si="8"/>
        <v>-324714462.65999985</v>
      </c>
      <c r="G274" s="13">
        <f t="shared" si="9"/>
        <v>-0.11979340566316631</v>
      </c>
    </row>
    <row r="275" spans="1:7" x14ac:dyDescent="0.3">
      <c r="A275" s="10" t="s">
        <v>45</v>
      </c>
      <c r="B275" s="11" t="str">
        <f>VLOOKUP(A275,Entidades!$A$1:$B$229,2,FALSE)</f>
        <v>SUPERINTENDENCIA DE NOTARIADO Y REGISTRO</v>
      </c>
      <c r="C275" s="11" t="s">
        <v>292</v>
      </c>
      <c r="D275" s="12">
        <v>7170901123</v>
      </c>
      <c r="E275" s="12">
        <v>7156595375</v>
      </c>
      <c r="F275" s="12">
        <f t="shared" si="8"/>
        <v>-14305748</v>
      </c>
      <c r="G275" s="13">
        <f t="shared" si="9"/>
        <v>-1.9949721457064359E-3</v>
      </c>
    </row>
    <row r="276" spans="1:7" x14ac:dyDescent="0.3">
      <c r="A276" s="10" t="s">
        <v>45</v>
      </c>
      <c r="B276" s="11" t="str">
        <f>VLOOKUP(A276,Entidades!$A$1:$B$229,2,FALSE)</f>
        <v>SUPERINTENDENCIA DE NOTARIADO Y REGISTRO</v>
      </c>
      <c r="C276" s="11" t="s">
        <v>15</v>
      </c>
      <c r="D276" s="12">
        <v>1777432252.77</v>
      </c>
      <c r="E276" s="12">
        <v>1123101355.8</v>
      </c>
      <c r="F276" s="12">
        <f t="shared" si="8"/>
        <v>-654330896.97000003</v>
      </c>
      <c r="G276" s="13">
        <f t="shared" si="9"/>
        <v>-0.36813267900943764</v>
      </c>
    </row>
    <row r="277" spans="1:7" x14ac:dyDescent="0.3">
      <c r="A277" s="10" t="s">
        <v>45</v>
      </c>
      <c r="B277" s="11" t="str">
        <f>VLOOKUP(A277,Entidades!$A$1:$B$229,2,FALSE)</f>
        <v>SUPERINTENDENCIA DE NOTARIADO Y REGISTRO</v>
      </c>
      <c r="C277" s="11" t="s">
        <v>16</v>
      </c>
      <c r="D277" s="12">
        <v>79282400</v>
      </c>
      <c r="E277" s="12">
        <v>482924898.18000001</v>
      </c>
      <c r="F277" s="12">
        <f t="shared" si="8"/>
        <v>403642498.18000001</v>
      </c>
      <c r="G277" s="13">
        <f t="shared" si="9"/>
        <v>5.0911992848349694</v>
      </c>
    </row>
    <row r="278" spans="1:7" x14ac:dyDescent="0.3">
      <c r="A278" s="10" t="s">
        <v>47</v>
      </c>
      <c r="B278" s="11" t="str">
        <f>VLOOKUP(A278,Entidades!$A$1:$B$229,2,FALSE)</f>
        <v>INSTITUTO NACIONAL PENITENCIARIO Y CARCELARIO - INPEC</v>
      </c>
      <c r="C278" s="11" t="s">
        <v>5</v>
      </c>
      <c r="D278" s="12">
        <v>2692932237.21</v>
      </c>
      <c r="E278" s="12">
        <v>2912477715.5999999</v>
      </c>
      <c r="F278" s="12">
        <f t="shared" si="8"/>
        <v>219545478.38999987</v>
      </c>
      <c r="G278" s="13">
        <f t="shared" si="9"/>
        <v>8.1526551376375864E-2</v>
      </c>
    </row>
    <row r="279" spans="1:7" x14ac:dyDescent="0.3">
      <c r="A279" s="10" t="s">
        <v>47</v>
      </c>
      <c r="B279" s="11" t="str">
        <f>VLOOKUP(A279,Entidades!$A$1:$B$229,2,FALSE)</f>
        <v>INSTITUTO NACIONAL PENITENCIARIO Y CARCELARIO - INPEC</v>
      </c>
      <c r="C279" s="11" t="s">
        <v>25</v>
      </c>
      <c r="D279" s="12">
        <v>543051</v>
      </c>
      <c r="E279" s="12">
        <v>1359989</v>
      </c>
      <c r="F279" s="12">
        <f t="shared" si="8"/>
        <v>816938</v>
      </c>
      <c r="G279" s="13">
        <f t="shared" si="9"/>
        <v>1.5043485786786139</v>
      </c>
    </row>
    <row r="280" spans="1:7" x14ac:dyDescent="0.3">
      <c r="A280" s="10" t="s">
        <v>47</v>
      </c>
      <c r="B280" s="11" t="str">
        <f>VLOOKUP(A280,Entidades!$A$1:$B$229,2,FALSE)</f>
        <v>INSTITUTO NACIONAL PENITENCIARIO Y CARCELARIO - INPEC</v>
      </c>
      <c r="C280" s="11" t="s">
        <v>6</v>
      </c>
      <c r="D280" s="12">
        <v>55390252038.57</v>
      </c>
      <c r="E280" s="12">
        <v>58203342872.029999</v>
      </c>
      <c r="F280" s="12">
        <f t="shared" si="8"/>
        <v>2813090833.4599991</v>
      </c>
      <c r="G280" s="13">
        <f t="shared" si="9"/>
        <v>5.0786749110676627E-2</v>
      </c>
    </row>
    <row r="281" spans="1:7" x14ac:dyDescent="0.3">
      <c r="A281" s="10" t="s">
        <v>47</v>
      </c>
      <c r="B281" s="11" t="str">
        <f>VLOOKUP(A281,Entidades!$A$1:$B$229,2,FALSE)</f>
        <v>INSTITUTO NACIONAL PENITENCIARIO Y CARCELARIO - INPEC</v>
      </c>
      <c r="C281" s="11" t="s">
        <v>7</v>
      </c>
      <c r="D281" s="12">
        <v>39889512348.910004</v>
      </c>
      <c r="E281" s="12">
        <v>47687791926.270004</v>
      </c>
      <c r="F281" s="12">
        <f t="shared" si="8"/>
        <v>7798279577.3600006</v>
      </c>
      <c r="G281" s="13">
        <f t="shared" si="9"/>
        <v>0.19549698951316188</v>
      </c>
    </row>
    <row r="282" spans="1:7" x14ac:dyDescent="0.3">
      <c r="A282" s="10" t="s">
        <v>47</v>
      </c>
      <c r="B282" s="11" t="str">
        <f>VLOOKUP(A282,Entidades!$A$1:$B$229,2,FALSE)</f>
        <v>INSTITUTO NACIONAL PENITENCIARIO Y CARCELARIO - INPEC</v>
      </c>
      <c r="C282" s="11" t="s">
        <v>8</v>
      </c>
      <c r="D282" s="12">
        <v>2061053662</v>
      </c>
      <c r="E282" s="12">
        <v>1913140977</v>
      </c>
      <c r="F282" s="12">
        <f t="shared" si="8"/>
        <v>-147912685</v>
      </c>
      <c r="G282" s="13">
        <f t="shared" si="9"/>
        <v>-7.1765567159696786E-2</v>
      </c>
    </row>
    <row r="283" spans="1:7" x14ac:dyDescent="0.3">
      <c r="A283" s="10" t="s">
        <v>47</v>
      </c>
      <c r="B283" s="11" t="str">
        <f>VLOOKUP(A283,Entidades!$A$1:$B$229,2,FALSE)</f>
        <v>INSTITUTO NACIONAL PENITENCIARIO Y CARCELARIO - INPEC</v>
      </c>
      <c r="C283" s="11" t="s">
        <v>10</v>
      </c>
      <c r="D283" s="12">
        <v>714294018</v>
      </c>
      <c r="E283" s="12">
        <v>786856302</v>
      </c>
      <c r="F283" s="12">
        <f t="shared" si="8"/>
        <v>72562284</v>
      </c>
      <c r="G283" s="13">
        <f t="shared" si="9"/>
        <v>0.10158601664223933</v>
      </c>
    </row>
    <row r="284" spans="1:7" x14ac:dyDescent="0.3">
      <c r="A284" s="10" t="s">
        <v>47</v>
      </c>
      <c r="B284" s="11" t="str">
        <f>VLOOKUP(A284,Entidades!$A$1:$B$229,2,FALSE)</f>
        <v>INSTITUTO NACIONAL PENITENCIARIO Y CARCELARIO - INPEC</v>
      </c>
      <c r="C284" s="11" t="s">
        <v>11</v>
      </c>
      <c r="D284" s="12">
        <v>1638343766.8299999</v>
      </c>
      <c r="E284" s="12">
        <v>1620705927</v>
      </c>
      <c r="F284" s="12">
        <f t="shared" si="8"/>
        <v>-17637839.829999924</v>
      </c>
      <c r="G284" s="13">
        <f t="shared" si="9"/>
        <v>-1.0765652598127829E-2</v>
      </c>
    </row>
    <row r="285" spans="1:7" x14ac:dyDescent="0.3">
      <c r="A285" s="10" t="s">
        <v>47</v>
      </c>
      <c r="B285" s="11" t="str">
        <f>VLOOKUP(A285,Entidades!$A$1:$B$229,2,FALSE)</f>
        <v>INSTITUTO NACIONAL PENITENCIARIO Y CARCELARIO - INPEC</v>
      </c>
      <c r="C285" s="11" t="s">
        <v>12</v>
      </c>
      <c r="D285" s="12">
        <v>21993047748.189999</v>
      </c>
      <c r="E285" s="12">
        <v>28498149468.639992</v>
      </c>
      <c r="F285" s="12">
        <f t="shared" si="8"/>
        <v>6505101720.4499931</v>
      </c>
      <c r="G285" s="13">
        <f t="shared" si="9"/>
        <v>0.29577991167619572</v>
      </c>
    </row>
    <row r="286" spans="1:7" x14ac:dyDescent="0.3">
      <c r="A286" s="10" t="s">
        <v>47</v>
      </c>
      <c r="B286" s="11" t="str">
        <f>VLOOKUP(A286,Entidades!$A$1:$B$229,2,FALSE)</f>
        <v>INSTITUTO NACIONAL PENITENCIARIO Y CARCELARIO - INPEC</v>
      </c>
      <c r="C286" s="11" t="s">
        <v>13</v>
      </c>
      <c r="D286" s="12">
        <v>8677715713.3100014</v>
      </c>
      <c r="E286" s="12">
        <v>11732098325.549997</v>
      </c>
      <c r="F286" s="12">
        <f t="shared" si="8"/>
        <v>3054382612.239996</v>
      </c>
      <c r="G286" s="13">
        <f t="shared" si="9"/>
        <v>0.35198002713492232</v>
      </c>
    </row>
    <row r="287" spans="1:7" x14ac:dyDescent="0.3">
      <c r="A287" s="10" t="s">
        <v>47</v>
      </c>
      <c r="B287" s="11" t="str">
        <f>VLOOKUP(A287,Entidades!$A$1:$B$229,2,FALSE)</f>
        <v>INSTITUTO NACIONAL PENITENCIARIO Y CARCELARIO - INPEC</v>
      </c>
      <c r="C287" s="11" t="s">
        <v>14</v>
      </c>
      <c r="D287" s="12">
        <v>8003303719.5299997</v>
      </c>
      <c r="E287" s="12">
        <v>9570099766.6000004</v>
      </c>
      <c r="F287" s="12">
        <f t="shared" si="8"/>
        <v>1566796047.0700006</v>
      </c>
      <c r="G287" s="13">
        <f t="shared" si="9"/>
        <v>0.19576866029045464</v>
      </c>
    </row>
    <row r="288" spans="1:7" x14ac:dyDescent="0.3">
      <c r="A288" s="10" t="s">
        <v>47</v>
      </c>
      <c r="B288" s="11" t="str">
        <f>VLOOKUP(A288,Entidades!$A$1:$B$229,2,FALSE)</f>
        <v>INSTITUTO NACIONAL PENITENCIARIO Y CARCELARIO - INPEC</v>
      </c>
      <c r="C288" s="11" t="s">
        <v>292</v>
      </c>
      <c r="D288" s="12">
        <v>1152143113.01</v>
      </c>
      <c r="E288" s="12">
        <v>1696949739.8599999</v>
      </c>
      <c r="F288" s="12">
        <f t="shared" si="8"/>
        <v>544806626.8499999</v>
      </c>
      <c r="G288" s="13">
        <f t="shared" si="9"/>
        <v>0.47286367526572304</v>
      </c>
    </row>
    <row r="289" spans="1:7" x14ac:dyDescent="0.3">
      <c r="A289" s="10" t="s">
        <v>47</v>
      </c>
      <c r="B289" s="11" t="str">
        <f>VLOOKUP(A289,Entidades!$A$1:$B$229,2,FALSE)</f>
        <v>INSTITUTO NACIONAL PENITENCIARIO Y CARCELARIO - INPEC</v>
      </c>
      <c r="C289" s="11" t="s">
        <v>15</v>
      </c>
      <c r="D289" s="12">
        <v>3460831156</v>
      </c>
      <c r="E289" s="12">
        <v>5912769727.25</v>
      </c>
      <c r="F289" s="12">
        <f t="shared" si="8"/>
        <v>2451938571.25</v>
      </c>
      <c r="G289" s="13">
        <f t="shared" si="9"/>
        <v>0.70848257563767725</v>
      </c>
    </row>
    <row r="290" spans="1:7" x14ac:dyDescent="0.3">
      <c r="A290" s="10" t="s">
        <v>47</v>
      </c>
      <c r="B290" s="11" t="str">
        <f>VLOOKUP(A290,Entidades!$A$1:$B$229,2,FALSE)</f>
        <v>INSTITUTO NACIONAL PENITENCIARIO Y CARCELARIO - INPEC</v>
      </c>
      <c r="C290" s="11" t="s">
        <v>16</v>
      </c>
      <c r="D290" s="12">
        <v>3705640</v>
      </c>
      <c r="E290" s="12">
        <v>5249464</v>
      </c>
      <c r="F290" s="12">
        <f t="shared" si="8"/>
        <v>1543824</v>
      </c>
      <c r="G290" s="13">
        <f t="shared" si="9"/>
        <v>0.41661467384851197</v>
      </c>
    </row>
    <row r="291" spans="1:7" x14ac:dyDescent="0.3">
      <c r="A291" s="10" t="s">
        <v>47</v>
      </c>
      <c r="B291" s="11" t="str">
        <f>VLOOKUP(A291,Entidades!$A$1:$B$229,2,FALSE)</f>
        <v>INSTITUTO NACIONAL PENITENCIARIO Y CARCELARIO - INPEC</v>
      </c>
      <c r="C291" s="11" t="s">
        <v>18</v>
      </c>
      <c r="D291" s="12"/>
      <c r="E291" s="12">
        <v>375098662.86000001</v>
      </c>
      <c r="F291" s="12">
        <f t="shared" si="8"/>
        <v>375098662.86000001</v>
      </c>
      <c r="G291" s="13" t="str">
        <f t="shared" si="9"/>
        <v>NA</v>
      </c>
    </row>
    <row r="292" spans="1:7" x14ac:dyDescent="0.3">
      <c r="A292" s="10" t="s">
        <v>49</v>
      </c>
      <c r="B292" s="11" t="str">
        <f>VLOOKUP(A292,Entidades!$A$1:$B$229,2,FALSE)</f>
        <v>UNIDAD ADMINISTRATIVA ESPECIAL AGENCIA NACIONAL DE DEFENSA JURÍDICA DEL ESTADO</v>
      </c>
      <c r="C292" s="11" t="s">
        <v>4</v>
      </c>
      <c r="D292" s="12">
        <v>3800000</v>
      </c>
      <c r="E292" s="12"/>
      <c r="F292" s="12">
        <f t="shared" si="8"/>
        <v>-3800000</v>
      </c>
      <c r="G292" s="13">
        <f t="shared" si="9"/>
        <v>-1</v>
      </c>
    </row>
    <row r="293" spans="1:7" x14ac:dyDescent="0.3">
      <c r="A293" s="10" t="s">
        <v>49</v>
      </c>
      <c r="B293" s="11" t="str">
        <f>VLOOKUP(A293,Entidades!$A$1:$B$229,2,FALSE)</f>
        <v>UNIDAD ADMINISTRATIVA ESPECIAL AGENCIA NACIONAL DE DEFENSA JURÍDICA DEL ESTADO</v>
      </c>
      <c r="C293" s="11" t="s">
        <v>5</v>
      </c>
      <c r="D293" s="12">
        <v>2743530602</v>
      </c>
      <c r="E293" s="12">
        <v>2581482000</v>
      </c>
      <c r="F293" s="12">
        <f t="shared" si="8"/>
        <v>-162048602</v>
      </c>
      <c r="G293" s="13">
        <f t="shared" si="9"/>
        <v>-5.9065716956781367E-2</v>
      </c>
    </row>
    <row r="294" spans="1:7" x14ac:dyDescent="0.3">
      <c r="A294" s="10" t="s">
        <v>49</v>
      </c>
      <c r="B294" s="11" t="str">
        <f>VLOOKUP(A294,Entidades!$A$1:$B$229,2,FALSE)</f>
        <v>UNIDAD ADMINISTRATIVA ESPECIAL AGENCIA NACIONAL DE DEFENSA JURÍDICA DEL ESTADO</v>
      </c>
      <c r="C294" s="11" t="s">
        <v>6</v>
      </c>
      <c r="D294" s="12">
        <v>1694880</v>
      </c>
      <c r="E294" s="12">
        <v>1798500</v>
      </c>
      <c r="F294" s="12">
        <f t="shared" si="8"/>
        <v>103620</v>
      </c>
      <c r="G294" s="13">
        <f t="shared" si="9"/>
        <v>6.1137071651090343E-2</v>
      </c>
    </row>
    <row r="295" spans="1:7" x14ac:dyDescent="0.3">
      <c r="A295" s="10" t="s">
        <v>49</v>
      </c>
      <c r="B295" s="11" t="str">
        <f>VLOOKUP(A295,Entidades!$A$1:$B$229,2,FALSE)</f>
        <v>UNIDAD ADMINISTRATIVA ESPECIAL AGENCIA NACIONAL DE DEFENSA JURÍDICA DEL ESTADO</v>
      </c>
      <c r="C295" s="11" t="s">
        <v>7</v>
      </c>
      <c r="D295" s="12">
        <v>112882370</v>
      </c>
      <c r="E295" s="12">
        <v>138738447</v>
      </c>
      <c r="F295" s="12">
        <f t="shared" si="8"/>
        <v>25856077</v>
      </c>
      <c r="G295" s="13">
        <f t="shared" si="9"/>
        <v>0.22905327909043724</v>
      </c>
    </row>
    <row r="296" spans="1:7" x14ac:dyDescent="0.3">
      <c r="A296" s="10" t="s">
        <v>49</v>
      </c>
      <c r="B296" s="11" t="str">
        <f>VLOOKUP(A296,Entidades!$A$1:$B$229,2,FALSE)</f>
        <v>UNIDAD ADMINISTRATIVA ESPECIAL AGENCIA NACIONAL DE DEFENSA JURÍDICA DEL ESTADO</v>
      </c>
      <c r="C296" s="11" t="s">
        <v>8</v>
      </c>
      <c r="D296" s="12">
        <v>2958505838</v>
      </c>
      <c r="E296" s="12">
        <v>3275236284</v>
      </c>
      <c r="F296" s="12">
        <f t="shared" si="8"/>
        <v>316730446</v>
      </c>
      <c r="G296" s="13">
        <f t="shared" si="9"/>
        <v>0.10705757005168363</v>
      </c>
    </row>
    <row r="297" spans="1:7" x14ac:dyDescent="0.3">
      <c r="A297" s="10" t="s">
        <v>49</v>
      </c>
      <c r="B297" s="11" t="str">
        <f>VLOOKUP(A297,Entidades!$A$1:$B$229,2,FALSE)</f>
        <v>UNIDAD ADMINISTRATIVA ESPECIAL AGENCIA NACIONAL DE DEFENSA JURÍDICA DEL ESTADO</v>
      </c>
      <c r="C297" s="11" t="s">
        <v>9</v>
      </c>
      <c r="D297" s="12">
        <v>215405540</v>
      </c>
      <c r="E297" s="12"/>
      <c r="F297" s="12">
        <f t="shared" si="8"/>
        <v>-215405540</v>
      </c>
      <c r="G297" s="13">
        <f t="shared" si="9"/>
        <v>-1</v>
      </c>
    </row>
    <row r="298" spans="1:7" x14ac:dyDescent="0.3">
      <c r="A298" s="10" t="s">
        <v>49</v>
      </c>
      <c r="B298" s="11" t="str">
        <f>VLOOKUP(A298,Entidades!$A$1:$B$229,2,FALSE)</f>
        <v>UNIDAD ADMINISTRATIVA ESPECIAL AGENCIA NACIONAL DE DEFENSA JURÍDICA DEL ESTADO</v>
      </c>
      <c r="C298" s="11" t="s">
        <v>10</v>
      </c>
      <c r="D298" s="12">
        <v>153287837.97999999</v>
      </c>
      <c r="E298" s="12">
        <v>178112662.06</v>
      </c>
      <c r="F298" s="12">
        <f t="shared" si="8"/>
        <v>24824824.080000013</v>
      </c>
      <c r="G298" s="13">
        <f t="shared" si="9"/>
        <v>0.16194907832961281</v>
      </c>
    </row>
    <row r="299" spans="1:7" x14ac:dyDescent="0.3">
      <c r="A299" s="10" t="s">
        <v>49</v>
      </c>
      <c r="B299" s="11" t="str">
        <f>VLOOKUP(A299,Entidades!$A$1:$B$229,2,FALSE)</f>
        <v>UNIDAD ADMINISTRATIVA ESPECIAL AGENCIA NACIONAL DE DEFENSA JURÍDICA DEL ESTADO</v>
      </c>
      <c r="C299" s="11" t="s">
        <v>11</v>
      </c>
      <c r="D299" s="12">
        <v>526710545</v>
      </c>
      <c r="E299" s="12">
        <v>331596941</v>
      </c>
      <c r="F299" s="12">
        <f t="shared" si="8"/>
        <v>-195113604</v>
      </c>
      <c r="G299" s="13">
        <f t="shared" si="9"/>
        <v>-0.37043800594499204</v>
      </c>
    </row>
    <row r="300" spans="1:7" x14ac:dyDescent="0.3">
      <c r="A300" s="10" t="s">
        <v>49</v>
      </c>
      <c r="B300" s="11" t="str">
        <f>VLOOKUP(A300,Entidades!$A$1:$B$229,2,FALSE)</f>
        <v>UNIDAD ADMINISTRATIVA ESPECIAL AGENCIA NACIONAL DE DEFENSA JURÍDICA DEL ESTADO</v>
      </c>
      <c r="C300" s="11" t="s">
        <v>12</v>
      </c>
      <c r="D300" s="12">
        <v>349449950.67000002</v>
      </c>
      <c r="E300" s="12">
        <v>850185025.18000007</v>
      </c>
      <c r="F300" s="12">
        <f t="shared" si="8"/>
        <v>500735074.51000005</v>
      </c>
      <c r="G300" s="13">
        <f t="shared" si="9"/>
        <v>1.4329235804725147</v>
      </c>
    </row>
    <row r="301" spans="1:7" x14ac:dyDescent="0.3">
      <c r="A301" s="10" t="s">
        <v>49</v>
      </c>
      <c r="B301" s="11" t="str">
        <f>VLOOKUP(A301,Entidades!$A$1:$B$229,2,FALSE)</f>
        <v>UNIDAD ADMINISTRATIVA ESPECIAL AGENCIA NACIONAL DE DEFENSA JURÍDICA DEL ESTADO</v>
      </c>
      <c r="C301" s="11" t="s">
        <v>13</v>
      </c>
      <c r="D301" s="12">
        <v>37273762.019999996</v>
      </c>
      <c r="E301" s="12">
        <v>44397789.780000001</v>
      </c>
      <c r="F301" s="12">
        <f t="shared" si="8"/>
        <v>7124027.7600000054</v>
      </c>
      <c r="G301" s="13">
        <f t="shared" si="9"/>
        <v>0.19112714611896334</v>
      </c>
    </row>
    <row r="302" spans="1:7" x14ac:dyDescent="0.3">
      <c r="A302" s="10" t="s">
        <v>49</v>
      </c>
      <c r="B302" s="11" t="str">
        <f>VLOOKUP(A302,Entidades!$A$1:$B$229,2,FALSE)</f>
        <v>UNIDAD ADMINISTRATIVA ESPECIAL AGENCIA NACIONAL DE DEFENSA JURÍDICA DEL ESTADO</v>
      </c>
      <c r="C302" s="11" t="s">
        <v>14</v>
      </c>
      <c r="D302" s="12">
        <v>418802538</v>
      </c>
      <c r="E302" s="12">
        <v>253413900.06</v>
      </c>
      <c r="F302" s="12">
        <f t="shared" si="8"/>
        <v>-165388637.94</v>
      </c>
      <c r="G302" s="13">
        <f t="shared" si="9"/>
        <v>-0.39490839460958566</v>
      </c>
    </row>
    <row r="303" spans="1:7" x14ac:dyDescent="0.3">
      <c r="A303" s="10" t="s">
        <v>49</v>
      </c>
      <c r="B303" s="11" t="str">
        <f>VLOOKUP(A303,Entidades!$A$1:$B$229,2,FALSE)</f>
        <v>UNIDAD ADMINISTRATIVA ESPECIAL AGENCIA NACIONAL DE DEFENSA JURÍDICA DEL ESTADO</v>
      </c>
      <c r="C303" s="11" t="s">
        <v>292</v>
      </c>
      <c r="D303" s="12">
        <v>327854228.5</v>
      </c>
      <c r="E303" s="12">
        <v>305229422.81999999</v>
      </c>
      <c r="F303" s="12">
        <f t="shared" si="8"/>
        <v>-22624805.680000007</v>
      </c>
      <c r="G303" s="13">
        <f t="shared" si="9"/>
        <v>-6.9008735325797418E-2</v>
      </c>
    </row>
    <row r="304" spans="1:7" x14ac:dyDescent="0.3">
      <c r="A304" s="10" t="s">
        <v>49</v>
      </c>
      <c r="B304" s="11" t="str">
        <f>VLOOKUP(A304,Entidades!$A$1:$B$229,2,FALSE)</f>
        <v>UNIDAD ADMINISTRATIVA ESPECIAL AGENCIA NACIONAL DE DEFENSA JURÍDICA DEL ESTADO</v>
      </c>
      <c r="C304" s="11" t="s">
        <v>15</v>
      </c>
      <c r="D304" s="12">
        <v>648317681.14999998</v>
      </c>
      <c r="E304" s="12">
        <v>772955693.50999999</v>
      </c>
      <c r="F304" s="12">
        <f t="shared" si="8"/>
        <v>124638012.36000001</v>
      </c>
      <c r="G304" s="13">
        <f t="shared" si="9"/>
        <v>0.19224836215929575</v>
      </c>
    </row>
    <row r="305" spans="1:7" x14ac:dyDescent="0.3">
      <c r="A305" s="10" t="s">
        <v>49</v>
      </c>
      <c r="B305" s="11" t="str">
        <f>VLOOKUP(A305,Entidades!$A$1:$B$229,2,FALSE)</f>
        <v>UNIDAD ADMINISTRATIVA ESPECIAL AGENCIA NACIONAL DE DEFENSA JURÍDICA DEL ESTADO</v>
      </c>
      <c r="C305" s="11" t="s">
        <v>16</v>
      </c>
      <c r="D305" s="12"/>
      <c r="E305" s="12">
        <v>13678900</v>
      </c>
      <c r="F305" s="12">
        <f t="shared" si="8"/>
        <v>13678900</v>
      </c>
      <c r="G305" s="13" t="str">
        <f t="shared" si="9"/>
        <v>NA</v>
      </c>
    </row>
    <row r="306" spans="1:7" x14ac:dyDescent="0.3">
      <c r="A306" s="10" t="s">
        <v>50</v>
      </c>
      <c r="B306" s="11" t="str">
        <f>VLOOKUP(A306,Entidades!$A$1:$B$229,2,FALSE)</f>
        <v>UNIDAD DE SERVICIOS PENITENCIARIOS Y CARCELARIOS - USPEC</v>
      </c>
      <c r="C306" s="11" t="s">
        <v>5</v>
      </c>
      <c r="D306" s="12">
        <v>3721819083.5500002</v>
      </c>
      <c r="E306" s="12">
        <v>4763911122.9499998</v>
      </c>
      <c r="F306" s="12">
        <f t="shared" si="8"/>
        <v>1042092039.3999996</v>
      </c>
      <c r="G306" s="13">
        <f t="shared" si="9"/>
        <v>0.27999535066224018</v>
      </c>
    </row>
    <row r="307" spans="1:7" x14ac:dyDescent="0.3">
      <c r="A307" s="10" t="s">
        <v>50</v>
      </c>
      <c r="B307" s="11" t="str">
        <f>VLOOKUP(A307,Entidades!$A$1:$B$229,2,FALSE)</f>
        <v>UNIDAD DE SERVICIOS PENITENCIARIOS Y CARCELARIOS - USPEC</v>
      </c>
      <c r="C307" s="11" t="s">
        <v>6</v>
      </c>
      <c r="D307" s="12">
        <v>8548355</v>
      </c>
      <c r="E307" s="12">
        <v>8492826</v>
      </c>
      <c r="F307" s="12">
        <f t="shared" si="8"/>
        <v>-55529</v>
      </c>
      <c r="G307" s="13">
        <f t="shared" si="9"/>
        <v>-6.4958696731710367E-3</v>
      </c>
    </row>
    <row r="308" spans="1:7" x14ac:dyDescent="0.3">
      <c r="A308" s="10" t="s">
        <v>50</v>
      </c>
      <c r="B308" s="11" t="str">
        <f>VLOOKUP(A308,Entidades!$A$1:$B$229,2,FALSE)</f>
        <v>UNIDAD DE SERVICIOS PENITENCIARIOS Y CARCELARIOS - USPEC</v>
      </c>
      <c r="C308" s="11" t="s">
        <v>7</v>
      </c>
      <c r="D308" s="12">
        <v>184626950</v>
      </c>
      <c r="E308" s="12">
        <v>213622170</v>
      </c>
      <c r="F308" s="12">
        <f t="shared" si="8"/>
        <v>28995220</v>
      </c>
      <c r="G308" s="13">
        <f t="shared" si="9"/>
        <v>0.15704760328868564</v>
      </c>
    </row>
    <row r="309" spans="1:7" x14ac:dyDescent="0.3">
      <c r="A309" s="10" t="s">
        <v>50</v>
      </c>
      <c r="B309" s="11" t="str">
        <f>VLOOKUP(A309,Entidades!$A$1:$B$229,2,FALSE)</f>
        <v>UNIDAD DE SERVICIOS PENITENCIARIOS Y CARCELARIOS - USPEC</v>
      </c>
      <c r="C309" s="11" t="s">
        <v>8</v>
      </c>
      <c r="D309" s="12">
        <v>20210973568</v>
      </c>
      <c r="E309" s="12">
        <v>21669564147</v>
      </c>
      <c r="F309" s="12">
        <f t="shared" si="8"/>
        <v>1458590579</v>
      </c>
      <c r="G309" s="13">
        <f t="shared" si="9"/>
        <v>7.2168249297469969E-2</v>
      </c>
    </row>
    <row r="310" spans="1:7" x14ac:dyDescent="0.3">
      <c r="A310" s="10" t="s">
        <v>50</v>
      </c>
      <c r="B310" s="11" t="str">
        <f>VLOOKUP(A310,Entidades!$A$1:$B$229,2,FALSE)</f>
        <v>UNIDAD DE SERVICIOS PENITENCIARIOS Y CARCELARIOS - USPEC</v>
      </c>
      <c r="C310" s="11" t="s">
        <v>10</v>
      </c>
      <c r="D310" s="12">
        <v>126116721</v>
      </c>
      <c r="E310" s="12">
        <v>256633166</v>
      </c>
      <c r="F310" s="12">
        <f t="shared" si="8"/>
        <v>130516445</v>
      </c>
      <c r="G310" s="13">
        <f t="shared" si="9"/>
        <v>1.0348861274311121</v>
      </c>
    </row>
    <row r="311" spans="1:7" x14ac:dyDescent="0.3">
      <c r="A311" s="10" t="s">
        <v>50</v>
      </c>
      <c r="B311" s="11" t="str">
        <f>VLOOKUP(A311,Entidades!$A$1:$B$229,2,FALSE)</f>
        <v>UNIDAD DE SERVICIOS PENITENCIARIOS Y CARCELARIOS - USPEC</v>
      </c>
      <c r="C311" s="11" t="s">
        <v>11</v>
      </c>
      <c r="D311" s="12">
        <v>152325824</v>
      </c>
      <c r="E311" s="12">
        <v>201498771</v>
      </c>
      <c r="F311" s="12">
        <f t="shared" si="8"/>
        <v>49172947</v>
      </c>
      <c r="G311" s="13">
        <f t="shared" si="9"/>
        <v>0.32281425242774331</v>
      </c>
    </row>
    <row r="312" spans="1:7" x14ac:dyDescent="0.3">
      <c r="A312" s="10" t="s">
        <v>50</v>
      </c>
      <c r="B312" s="11" t="str">
        <f>VLOOKUP(A312,Entidades!$A$1:$B$229,2,FALSE)</f>
        <v>UNIDAD DE SERVICIOS PENITENCIARIOS Y CARCELARIOS - USPEC</v>
      </c>
      <c r="C312" s="11" t="s">
        <v>12</v>
      </c>
      <c r="D312" s="12">
        <v>79389897937.860001</v>
      </c>
      <c r="E312" s="12">
        <v>188363889059.08997</v>
      </c>
      <c r="F312" s="12">
        <f t="shared" si="8"/>
        <v>108973991121.22997</v>
      </c>
      <c r="G312" s="13">
        <f t="shared" si="9"/>
        <v>1.372643043407437</v>
      </c>
    </row>
    <row r="313" spans="1:7" x14ac:dyDescent="0.3">
      <c r="A313" s="10" t="s">
        <v>50</v>
      </c>
      <c r="B313" s="11" t="str">
        <f>VLOOKUP(A313,Entidades!$A$1:$B$229,2,FALSE)</f>
        <v>UNIDAD DE SERVICIOS PENITENCIARIOS Y CARCELARIOS - USPEC</v>
      </c>
      <c r="C313" s="11" t="s">
        <v>13</v>
      </c>
      <c r="D313" s="12">
        <v>10823723727.539999</v>
      </c>
      <c r="E313" s="12">
        <v>1453659098.1000001</v>
      </c>
      <c r="F313" s="12">
        <f t="shared" si="8"/>
        <v>-9370064629.4399986</v>
      </c>
      <c r="G313" s="13">
        <f t="shared" si="9"/>
        <v>-0.86569695100390498</v>
      </c>
    </row>
    <row r="314" spans="1:7" x14ac:dyDescent="0.3">
      <c r="A314" s="10" t="s">
        <v>50</v>
      </c>
      <c r="B314" s="11" t="str">
        <f>VLOOKUP(A314,Entidades!$A$1:$B$229,2,FALSE)</f>
        <v>UNIDAD DE SERVICIOS PENITENCIARIOS Y CARCELARIOS - USPEC</v>
      </c>
      <c r="C314" s="11" t="s">
        <v>14</v>
      </c>
      <c r="D314" s="12">
        <v>249008703.5</v>
      </c>
      <c r="E314" s="12">
        <v>228805045</v>
      </c>
      <c r="F314" s="12">
        <f t="shared" si="8"/>
        <v>-20203658.5</v>
      </c>
      <c r="G314" s="13">
        <f t="shared" si="9"/>
        <v>-8.1136354737897751E-2</v>
      </c>
    </row>
    <row r="315" spans="1:7" x14ac:dyDescent="0.3">
      <c r="A315" s="10" t="s">
        <v>50</v>
      </c>
      <c r="B315" s="11" t="str">
        <f>VLOOKUP(A315,Entidades!$A$1:$B$229,2,FALSE)</f>
        <v>UNIDAD DE SERVICIOS PENITENCIARIOS Y CARCELARIOS - USPEC</v>
      </c>
      <c r="C315" s="11" t="s">
        <v>292</v>
      </c>
      <c r="D315" s="12">
        <v>33901947844.519997</v>
      </c>
      <c r="E315" s="12">
        <v>53664188018.020004</v>
      </c>
      <c r="F315" s="12">
        <f t="shared" si="8"/>
        <v>19762240173.500008</v>
      </c>
      <c r="G315" s="13">
        <f t="shared" si="9"/>
        <v>0.58292344334115986</v>
      </c>
    </row>
    <row r="316" spans="1:7" x14ac:dyDescent="0.3">
      <c r="A316" s="10" t="s">
        <v>50</v>
      </c>
      <c r="B316" s="11" t="str">
        <f>VLOOKUP(A316,Entidades!$A$1:$B$229,2,FALSE)</f>
        <v>UNIDAD DE SERVICIOS PENITENCIARIOS Y CARCELARIOS - USPEC</v>
      </c>
      <c r="C316" s="11" t="s">
        <v>15</v>
      </c>
      <c r="D316" s="12">
        <v>856237363.39999998</v>
      </c>
      <c r="E316" s="12">
        <v>791016101</v>
      </c>
      <c r="F316" s="12">
        <f t="shared" si="8"/>
        <v>-65221262.399999976</v>
      </c>
      <c r="G316" s="13">
        <f t="shared" si="9"/>
        <v>-7.6171941552533262E-2</v>
      </c>
    </row>
    <row r="317" spans="1:7" x14ac:dyDescent="0.3">
      <c r="A317" s="10" t="s">
        <v>50</v>
      </c>
      <c r="B317" s="11" t="str">
        <f>VLOOKUP(A317,Entidades!$A$1:$B$229,2,FALSE)</f>
        <v>UNIDAD DE SERVICIOS PENITENCIARIOS Y CARCELARIOS - USPEC</v>
      </c>
      <c r="C317" s="11" t="s">
        <v>16</v>
      </c>
      <c r="D317" s="12">
        <v>6976136.5</v>
      </c>
      <c r="E317" s="12"/>
      <c r="F317" s="12">
        <f t="shared" si="8"/>
        <v>-6976136.5</v>
      </c>
      <c r="G317" s="13">
        <f t="shared" si="9"/>
        <v>-1</v>
      </c>
    </row>
    <row r="318" spans="1:7" x14ac:dyDescent="0.3">
      <c r="A318" s="10" t="s">
        <v>50</v>
      </c>
      <c r="B318" s="11" t="str">
        <f>VLOOKUP(A318,Entidades!$A$1:$B$229,2,FALSE)</f>
        <v>UNIDAD DE SERVICIOS PENITENCIARIOS Y CARCELARIOS - USPEC</v>
      </c>
      <c r="C318" s="11" t="s">
        <v>18</v>
      </c>
      <c r="D318" s="12">
        <v>830452625</v>
      </c>
      <c r="E318" s="12"/>
      <c r="F318" s="12">
        <f t="shared" si="8"/>
        <v>-830452625</v>
      </c>
      <c r="G318" s="13">
        <f t="shared" si="9"/>
        <v>-1</v>
      </c>
    </row>
    <row r="319" spans="1:7" x14ac:dyDescent="0.3">
      <c r="A319" s="10" t="s">
        <v>52</v>
      </c>
      <c r="B319" s="11" t="str">
        <f>VLOOKUP(A319,Entidades!$A$1:$B$229,2,FALSE)</f>
        <v>MINISTERIO DE HACIENDA Y CRÉDITO PÚBLICO - GESTIÓN GENERAL</v>
      </c>
      <c r="C319" s="11" t="s">
        <v>4</v>
      </c>
      <c r="D319" s="12">
        <v>592907800</v>
      </c>
      <c r="E319" s="12">
        <v>489143283</v>
      </c>
      <c r="F319" s="12">
        <f t="shared" si="8"/>
        <v>-103764517</v>
      </c>
      <c r="G319" s="13">
        <f t="shared" si="9"/>
        <v>-0.17500953267944863</v>
      </c>
    </row>
    <row r="320" spans="1:7" x14ac:dyDescent="0.3">
      <c r="A320" s="10" t="s">
        <v>52</v>
      </c>
      <c r="B320" s="11" t="str">
        <f>VLOOKUP(A320,Entidades!$A$1:$B$229,2,FALSE)</f>
        <v>MINISTERIO DE HACIENDA Y CRÉDITO PÚBLICO - GESTIÓN GENERAL</v>
      </c>
      <c r="C320" s="11" t="s">
        <v>5</v>
      </c>
      <c r="D320" s="12">
        <v>20240039.989999998</v>
      </c>
      <c r="E320" s="12">
        <v>17857106.640000001</v>
      </c>
      <c r="F320" s="12">
        <f t="shared" si="8"/>
        <v>-2382933.3499999978</v>
      </c>
      <c r="G320" s="13">
        <f t="shared" si="9"/>
        <v>-0.11773362854902136</v>
      </c>
    </row>
    <row r="321" spans="1:7" x14ac:dyDescent="0.3">
      <c r="A321" s="10" t="s">
        <v>52</v>
      </c>
      <c r="B321" s="11" t="str">
        <f>VLOOKUP(A321,Entidades!$A$1:$B$229,2,FALSE)</f>
        <v>MINISTERIO DE HACIENDA Y CRÉDITO PÚBLICO - GESTIÓN GENERAL</v>
      </c>
      <c r="C321" s="11" t="s">
        <v>53</v>
      </c>
      <c r="D321" s="12">
        <v>574774599.88</v>
      </c>
      <c r="E321" s="12">
        <v>538525659.01999998</v>
      </c>
      <c r="F321" s="12">
        <f t="shared" si="8"/>
        <v>-36248940.860000014</v>
      </c>
      <c r="G321" s="13">
        <f t="shared" si="9"/>
        <v>-6.306635830387769E-2</v>
      </c>
    </row>
    <row r="322" spans="1:7" x14ac:dyDescent="0.3">
      <c r="A322" s="10" t="s">
        <v>52</v>
      </c>
      <c r="B322" s="11" t="str">
        <f>VLOOKUP(A322,Entidades!$A$1:$B$229,2,FALSE)</f>
        <v>MINISTERIO DE HACIENDA Y CRÉDITO PÚBLICO - GESTIÓN GENERAL</v>
      </c>
      <c r="C322" s="11" t="s">
        <v>6</v>
      </c>
      <c r="D322" s="12">
        <v>73619104</v>
      </c>
      <c r="E322" s="12">
        <v>84107004</v>
      </c>
      <c r="F322" s="12">
        <f t="shared" si="8"/>
        <v>10487900</v>
      </c>
      <c r="G322" s="13">
        <f t="shared" si="9"/>
        <v>0.14246166321176634</v>
      </c>
    </row>
    <row r="323" spans="1:7" x14ac:dyDescent="0.3">
      <c r="A323" s="10" t="s">
        <v>52</v>
      </c>
      <c r="B323" s="11" t="str">
        <f>VLOOKUP(A323,Entidades!$A$1:$B$229,2,FALSE)</f>
        <v>MINISTERIO DE HACIENDA Y CRÉDITO PÚBLICO - GESTIÓN GENERAL</v>
      </c>
      <c r="C323" s="11" t="s">
        <v>7</v>
      </c>
      <c r="D323" s="12">
        <v>1799062590</v>
      </c>
      <c r="E323" s="12">
        <v>2140225014</v>
      </c>
      <c r="F323" s="12">
        <f t="shared" si="8"/>
        <v>341162424</v>
      </c>
      <c r="G323" s="13">
        <f t="shared" si="9"/>
        <v>0.18963343793391868</v>
      </c>
    </row>
    <row r="324" spans="1:7" x14ac:dyDescent="0.3">
      <c r="A324" s="10" t="s">
        <v>52</v>
      </c>
      <c r="B324" s="11" t="str">
        <f>VLOOKUP(A324,Entidades!$A$1:$B$229,2,FALSE)</f>
        <v>MINISTERIO DE HACIENDA Y CRÉDITO PÚBLICO - GESTIÓN GENERAL</v>
      </c>
      <c r="C324" s="11" t="s">
        <v>8</v>
      </c>
      <c r="D324" s="12">
        <v>25154703274</v>
      </c>
      <c r="E324" s="12">
        <v>22881114049</v>
      </c>
      <c r="F324" s="12">
        <f t="shared" si="8"/>
        <v>-2273589225</v>
      </c>
      <c r="G324" s="13">
        <f t="shared" si="9"/>
        <v>-9.0384259366318609E-2</v>
      </c>
    </row>
    <row r="325" spans="1:7" x14ac:dyDescent="0.3">
      <c r="A325" s="10" t="s">
        <v>52</v>
      </c>
      <c r="B325" s="11" t="str">
        <f>VLOOKUP(A325,Entidades!$A$1:$B$229,2,FALSE)</f>
        <v>MINISTERIO DE HACIENDA Y CRÉDITO PÚBLICO - GESTIÓN GENERAL</v>
      </c>
      <c r="C325" s="11" t="s">
        <v>9</v>
      </c>
      <c r="D325" s="12">
        <v>428002842</v>
      </c>
      <c r="E325" s="12">
        <v>343322189</v>
      </c>
      <c r="F325" s="12">
        <f t="shared" si="8"/>
        <v>-84680653</v>
      </c>
      <c r="G325" s="13">
        <f t="shared" si="9"/>
        <v>-0.19785067922516272</v>
      </c>
    </row>
    <row r="326" spans="1:7" x14ac:dyDescent="0.3">
      <c r="A326" s="10" t="s">
        <v>52</v>
      </c>
      <c r="B326" s="11" t="str">
        <f>VLOOKUP(A326,Entidades!$A$1:$B$229,2,FALSE)</f>
        <v>MINISTERIO DE HACIENDA Y CRÉDITO PÚBLICO - GESTIÓN GENERAL</v>
      </c>
      <c r="C326" s="11" t="s">
        <v>10</v>
      </c>
      <c r="D326" s="12">
        <v>235324577.25</v>
      </c>
      <c r="E326" s="12">
        <v>614933144.25</v>
      </c>
      <c r="F326" s="12">
        <f t="shared" si="8"/>
        <v>379608567</v>
      </c>
      <c r="G326" s="13">
        <f t="shared" si="9"/>
        <v>1.6131275850406315</v>
      </c>
    </row>
    <row r="327" spans="1:7" x14ac:dyDescent="0.3">
      <c r="A327" s="10" t="s">
        <v>52</v>
      </c>
      <c r="B327" s="11" t="str">
        <f>VLOOKUP(A327,Entidades!$A$1:$B$229,2,FALSE)</f>
        <v>MINISTERIO DE HACIENDA Y CRÉDITO PÚBLICO - GESTIÓN GENERAL</v>
      </c>
      <c r="C327" s="11" t="s">
        <v>11</v>
      </c>
      <c r="D327" s="12">
        <v>1397383476.3999999</v>
      </c>
      <c r="E327" s="12">
        <v>1535486860.6199999</v>
      </c>
      <c r="F327" s="12">
        <f t="shared" si="8"/>
        <v>138103384.22000003</v>
      </c>
      <c r="G327" s="13">
        <f t="shared" si="9"/>
        <v>9.8829982286457244E-2</v>
      </c>
    </row>
    <row r="328" spans="1:7" x14ac:dyDescent="0.3">
      <c r="A328" s="10" t="s">
        <v>52</v>
      </c>
      <c r="B328" s="11" t="str">
        <f>VLOOKUP(A328,Entidades!$A$1:$B$229,2,FALSE)</f>
        <v>MINISTERIO DE HACIENDA Y CRÉDITO PÚBLICO - GESTIÓN GENERAL</v>
      </c>
      <c r="C328" s="11" t="s">
        <v>12</v>
      </c>
      <c r="D328" s="12">
        <v>8630517783.4399986</v>
      </c>
      <c r="E328" s="12">
        <v>6951885941.5300007</v>
      </c>
      <c r="F328" s="12">
        <f t="shared" si="8"/>
        <v>-1678631841.9099979</v>
      </c>
      <c r="G328" s="13">
        <f t="shared" si="9"/>
        <v>-0.19449955194240034</v>
      </c>
    </row>
    <row r="329" spans="1:7" x14ac:dyDescent="0.3">
      <c r="A329" s="10" t="s">
        <v>52</v>
      </c>
      <c r="B329" s="11" t="str">
        <f>VLOOKUP(A329,Entidades!$A$1:$B$229,2,FALSE)</f>
        <v>MINISTERIO DE HACIENDA Y CRÉDITO PÚBLICO - GESTIÓN GENERAL</v>
      </c>
      <c r="C329" s="11" t="s">
        <v>13</v>
      </c>
      <c r="D329" s="12">
        <v>624034222.56000006</v>
      </c>
      <c r="E329" s="12">
        <v>941920313.00999999</v>
      </c>
      <c r="F329" s="12">
        <f t="shared" si="8"/>
        <v>317886090.44999993</v>
      </c>
      <c r="G329" s="13">
        <f t="shared" si="9"/>
        <v>0.50940489953567503</v>
      </c>
    </row>
    <row r="330" spans="1:7" x14ac:dyDescent="0.3">
      <c r="A330" s="10" t="s">
        <v>52</v>
      </c>
      <c r="B330" s="11" t="str">
        <f>VLOOKUP(A330,Entidades!$A$1:$B$229,2,FALSE)</f>
        <v>MINISTERIO DE HACIENDA Y CRÉDITO PÚBLICO - GESTIÓN GENERAL</v>
      </c>
      <c r="C330" s="11" t="s">
        <v>14</v>
      </c>
      <c r="D330" s="12">
        <v>454366097.60000002</v>
      </c>
      <c r="E330" s="12">
        <v>676587262.92999995</v>
      </c>
      <c r="F330" s="12">
        <f t="shared" si="8"/>
        <v>222221165.32999992</v>
      </c>
      <c r="G330" s="13">
        <f t="shared" si="9"/>
        <v>0.4890795473161198</v>
      </c>
    </row>
    <row r="331" spans="1:7" x14ac:dyDescent="0.3">
      <c r="A331" s="10" t="s">
        <v>52</v>
      </c>
      <c r="B331" s="11" t="str">
        <f>VLOOKUP(A331,Entidades!$A$1:$B$229,2,FALSE)</f>
        <v>MINISTERIO DE HACIENDA Y CRÉDITO PÚBLICO - GESTIÓN GENERAL</v>
      </c>
      <c r="C331" s="11" t="s">
        <v>292</v>
      </c>
      <c r="D331" s="12">
        <v>4645602411</v>
      </c>
      <c r="E331" s="12">
        <v>5525647070</v>
      </c>
      <c r="F331" s="12">
        <f t="shared" si="8"/>
        <v>880044659</v>
      </c>
      <c r="G331" s="13">
        <f t="shared" si="9"/>
        <v>0.18943606902652782</v>
      </c>
    </row>
    <row r="332" spans="1:7" x14ac:dyDescent="0.3">
      <c r="A332" s="10" t="s">
        <v>52</v>
      </c>
      <c r="B332" s="11" t="str">
        <f>VLOOKUP(A332,Entidades!$A$1:$B$229,2,FALSE)</f>
        <v>MINISTERIO DE HACIENDA Y CRÉDITO PÚBLICO - GESTIÓN GENERAL</v>
      </c>
      <c r="C332" s="11" t="s">
        <v>15</v>
      </c>
      <c r="D332" s="12">
        <v>366597028.56</v>
      </c>
      <c r="E332" s="12">
        <v>693324030.69000006</v>
      </c>
      <c r="F332" s="12">
        <f t="shared" ref="F332:F395" si="10">E332-D332</f>
        <v>326727002.13000005</v>
      </c>
      <c r="G332" s="13">
        <f t="shared" ref="G332:G395" si="11">IF(D332&gt;0,((E332-D332)/D332),"NA")</f>
        <v>0.89124290890569913</v>
      </c>
    </row>
    <row r="333" spans="1:7" x14ac:dyDescent="0.3">
      <c r="A333" s="10" t="s">
        <v>52</v>
      </c>
      <c r="B333" s="11" t="str">
        <f>VLOOKUP(A333,Entidades!$A$1:$B$229,2,FALSE)</f>
        <v>MINISTERIO DE HACIENDA Y CRÉDITO PÚBLICO - GESTIÓN GENERAL</v>
      </c>
      <c r="C333" s="11" t="s">
        <v>16</v>
      </c>
      <c r="D333" s="12">
        <v>132147973.66</v>
      </c>
      <c r="E333" s="12">
        <v>292105240.11000001</v>
      </c>
      <c r="F333" s="12">
        <f t="shared" si="10"/>
        <v>159957266.45000002</v>
      </c>
      <c r="G333" s="13">
        <f t="shared" si="11"/>
        <v>1.2104405540227943</v>
      </c>
    </row>
    <row r="334" spans="1:7" x14ac:dyDescent="0.3">
      <c r="A334" s="10" t="s">
        <v>54</v>
      </c>
      <c r="B334" s="11" t="str">
        <f>VLOOKUP(A334,Entidades!$A$1:$B$229,2,FALSE)</f>
        <v>UNIDAD ADMINISTRATIVA ESPECIAL AGENCIA DEL INSPECTOR GENERAL DE TRIBUTOS, RENTAS Y CONTRIBUCIONES PARAFISCALES (ITRC)</v>
      </c>
      <c r="C334" s="11" t="s">
        <v>5</v>
      </c>
      <c r="D334" s="12">
        <v>1227881016</v>
      </c>
      <c r="E334" s="12">
        <v>1160564252</v>
      </c>
      <c r="F334" s="12">
        <f t="shared" si="10"/>
        <v>-67316764</v>
      </c>
      <c r="G334" s="13">
        <f t="shared" si="11"/>
        <v>-5.4823523715102379E-2</v>
      </c>
    </row>
    <row r="335" spans="1:7" x14ac:dyDescent="0.3">
      <c r="A335" s="10" t="s">
        <v>54</v>
      </c>
      <c r="B335" s="11" t="str">
        <f>VLOOKUP(A335,Entidades!$A$1:$B$229,2,FALSE)</f>
        <v>UNIDAD ADMINISTRATIVA ESPECIAL AGENCIA DEL INSPECTOR GENERAL DE TRIBUTOS, RENTAS Y CONTRIBUCIONES PARAFISCALES (ITRC)</v>
      </c>
      <c r="C335" s="11" t="s">
        <v>6</v>
      </c>
      <c r="D335" s="12"/>
      <c r="E335" s="12">
        <v>4219652</v>
      </c>
      <c r="F335" s="12">
        <f t="shared" si="10"/>
        <v>4219652</v>
      </c>
      <c r="G335" s="13" t="str">
        <f t="shared" si="11"/>
        <v>NA</v>
      </c>
    </row>
    <row r="336" spans="1:7" x14ac:dyDescent="0.3">
      <c r="A336" s="10" t="s">
        <v>54</v>
      </c>
      <c r="B336" s="11" t="str">
        <f>VLOOKUP(A336,Entidades!$A$1:$B$229,2,FALSE)</f>
        <v>UNIDAD ADMINISTRATIVA ESPECIAL AGENCIA DEL INSPECTOR GENERAL DE TRIBUTOS, RENTAS Y CONTRIBUCIONES PARAFISCALES (ITRC)</v>
      </c>
      <c r="C336" s="11" t="s">
        <v>7</v>
      </c>
      <c r="D336" s="12">
        <v>99867950</v>
      </c>
      <c r="E336" s="12">
        <v>134480433</v>
      </c>
      <c r="F336" s="12">
        <f t="shared" si="10"/>
        <v>34612483</v>
      </c>
      <c r="G336" s="13">
        <f t="shared" si="11"/>
        <v>0.34658249218092491</v>
      </c>
    </row>
    <row r="337" spans="1:7" x14ac:dyDescent="0.3">
      <c r="A337" s="10" t="s">
        <v>54</v>
      </c>
      <c r="B337" s="11" t="str">
        <f>VLOOKUP(A337,Entidades!$A$1:$B$229,2,FALSE)</f>
        <v>UNIDAD ADMINISTRATIVA ESPECIAL AGENCIA DEL INSPECTOR GENERAL DE TRIBUTOS, RENTAS Y CONTRIBUCIONES PARAFISCALES (ITRC)</v>
      </c>
      <c r="C337" s="11" t="s">
        <v>8</v>
      </c>
      <c r="D337" s="12">
        <v>1528648388</v>
      </c>
      <c r="E337" s="12">
        <v>1157425960</v>
      </c>
      <c r="F337" s="12">
        <f t="shared" si="10"/>
        <v>-371222428</v>
      </c>
      <c r="G337" s="13">
        <f t="shared" si="11"/>
        <v>-0.24284356750324196</v>
      </c>
    </row>
    <row r="338" spans="1:7" x14ac:dyDescent="0.3">
      <c r="A338" s="10" t="s">
        <v>54</v>
      </c>
      <c r="B338" s="11" t="str">
        <f>VLOOKUP(A338,Entidades!$A$1:$B$229,2,FALSE)</f>
        <v>UNIDAD ADMINISTRATIVA ESPECIAL AGENCIA DEL INSPECTOR GENERAL DE TRIBUTOS, RENTAS Y CONTRIBUCIONES PARAFISCALES (ITRC)</v>
      </c>
      <c r="C338" s="11" t="s">
        <v>10</v>
      </c>
      <c r="D338" s="12">
        <v>44994589</v>
      </c>
      <c r="E338" s="12">
        <v>88486779</v>
      </c>
      <c r="F338" s="12">
        <f t="shared" si="10"/>
        <v>43492190</v>
      </c>
      <c r="G338" s="13">
        <f t="shared" si="11"/>
        <v>0.96660934051425607</v>
      </c>
    </row>
    <row r="339" spans="1:7" x14ac:dyDescent="0.3">
      <c r="A339" s="10" t="s">
        <v>54</v>
      </c>
      <c r="B339" s="11" t="str">
        <f>VLOOKUP(A339,Entidades!$A$1:$B$229,2,FALSE)</f>
        <v>UNIDAD ADMINISTRATIVA ESPECIAL AGENCIA DEL INSPECTOR GENERAL DE TRIBUTOS, RENTAS Y CONTRIBUCIONES PARAFISCALES (ITRC)</v>
      </c>
      <c r="C339" s="11" t="s">
        <v>11</v>
      </c>
      <c r="D339" s="12">
        <v>100002003</v>
      </c>
      <c r="E339" s="12">
        <v>104895310</v>
      </c>
      <c r="F339" s="12">
        <f t="shared" si="10"/>
        <v>4893307</v>
      </c>
      <c r="G339" s="13">
        <f t="shared" si="11"/>
        <v>4.8932089890239498E-2</v>
      </c>
    </row>
    <row r="340" spans="1:7" x14ac:dyDescent="0.3">
      <c r="A340" s="10" t="s">
        <v>54</v>
      </c>
      <c r="B340" s="11" t="str">
        <f>VLOOKUP(A340,Entidades!$A$1:$B$229,2,FALSE)</f>
        <v>UNIDAD ADMINISTRATIVA ESPECIAL AGENCIA DEL INSPECTOR GENERAL DE TRIBUTOS, RENTAS Y CONTRIBUCIONES PARAFISCALES (ITRC)</v>
      </c>
      <c r="C340" s="11" t="s">
        <v>12</v>
      </c>
      <c r="D340" s="12">
        <v>56379380.530000001</v>
      </c>
      <c r="E340" s="12">
        <v>571514315.63999999</v>
      </c>
      <c r="F340" s="12">
        <f t="shared" si="10"/>
        <v>515134935.11000001</v>
      </c>
      <c r="G340" s="13">
        <f t="shared" si="11"/>
        <v>9.136938545039385</v>
      </c>
    </row>
    <row r="341" spans="1:7" x14ac:dyDescent="0.3">
      <c r="A341" s="10" t="s">
        <v>54</v>
      </c>
      <c r="B341" s="11" t="str">
        <f>VLOOKUP(A341,Entidades!$A$1:$B$229,2,FALSE)</f>
        <v>UNIDAD ADMINISTRATIVA ESPECIAL AGENCIA DEL INSPECTOR GENERAL DE TRIBUTOS, RENTAS Y CONTRIBUCIONES PARAFISCALES (ITRC)</v>
      </c>
      <c r="C341" s="11" t="s">
        <v>13</v>
      </c>
      <c r="D341" s="12">
        <v>26009900.73</v>
      </c>
      <c r="E341" s="12">
        <v>33499284.420000002</v>
      </c>
      <c r="F341" s="12">
        <f t="shared" si="10"/>
        <v>7489383.6900000013</v>
      </c>
      <c r="G341" s="13">
        <f t="shared" si="11"/>
        <v>0.28794357070966037</v>
      </c>
    </row>
    <row r="342" spans="1:7" x14ac:dyDescent="0.3">
      <c r="A342" s="10" t="s">
        <v>54</v>
      </c>
      <c r="B342" s="11" t="str">
        <f>VLOOKUP(A342,Entidades!$A$1:$B$229,2,FALSE)</f>
        <v>UNIDAD ADMINISTRATIVA ESPECIAL AGENCIA DEL INSPECTOR GENERAL DE TRIBUTOS, RENTAS Y CONTRIBUCIONES PARAFISCALES (ITRC)</v>
      </c>
      <c r="C342" s="11" t="s">
        <v>14</v>
      </c>
      <c r="D342" s="12">
        <v>57571331</v>
      </c>
      <c r="E342" s="12">
        <v>80639309</v>
      </c>
      <c r="F342" s="12">
        <f t="shared" si="10"/>
        <v>23067978</v>
      </c>
      <c r="G342" s="13">
        <f t="shared" si="11"/>
        <v>0.40068516046641339</v>
      </c>
    </row>
    <row r="343" spans="1:7" x14ac:dyDescent="0.3">
      <c r="A343" s="10" t="s">
        <v>54</v>
      </c>
      <c r="B343" s="11" t="str">
        <f>VLOOKUP(A343,Entidades!$A$1:$B$229,2,FALSE)</f>
        <v>UNIDAD ADMINISTRATIVA ESPECIAL AGENCIA DEL INSPECTOR GENERAL DE TRIBUTOS, RENTAS Y CONTRIBUCIONES PARAFISCALES (ITRC)</v>
      </c>
      <c r="C343" s="11" t="s">
        <v>292</v>
      </c>
      <c r="D343" s="12">
        <v>1465649</v>
      </c>
      <c r="E343" s="12">
        <v>3953180</v>
      </c>
      <c r="F343" s="12">
        <f t="shared" si="10"/>
        <v>2487531</v>
      </c>
      <c r="G343" s="13">
        <f t="shared" si="11"/>
        <v>1.6972215039207887</v>
      </c>
    </row>
    <row r="344" spans="1:7" x14ac:dyDescent="0.3">
      <c r="A344" s="10" t="s">
        <v>54</v>
      </c>
      <c r="B344" s="11" t="str">
        <f>VLOOKUP(A344,Entidades!$A$1:$B$229,2,FALSE)</f>
        <v>UNIDAD ADMINISTRATIVA ESPECIAL AGENCIA DEL INSPECTOR GENERAL DE TRIBUTOS, RENTAS Y CONTRIBUCIONES PARAFISCALES (ITRC)</v>
      </c>
      <c r="C344" s="11" t="s">
        <v>15</v>
      </c>
      <c r="D344" s="12">
        <v>33576460</v>
      </c>
      <c r="E344" s="12">
        <v>98330393</v>
      </c>
      <c r="F344" s="12">
        <f t="shared" si="10"/>
        <v>64753933</v>
      </c>
      <c r="G344" s="13">
        <f t="shared" si="11"/>
        <v>1.9285515209167374</v>
      </c>
    </row>
    <row r="345" spans="1:7" x14ac:dyDescent="0.3">
      <c r="A345" s="10" t="s">
        <v>55</v>
      </c>
      <c r="B345" s="11" t="str">
        <f>VLOOKUP(A345,Entidades!$A$1:$B$229,2,FALSE)</f>
        <v>UNIDAD ADMINISTRATIVA ESPECIAL UNIDAD DE PROYECCIÓN NORMATIVA Y ESTUDIOS DE REGULACIÓN FINANCIERA (URF)</v>
      </c>
      <c r="C345" s="11" t="s">
        <v>5</v>
      </c>
      <c r="D345" s="12">
        <v>1675290</v>
      </c>
      <c r="E345" s="12">
        <v>1962569.1</v>
      </c>
      <c r="F345" s="12">
        <f t="shared" si="10"/>
        <v>287279.10000000009</v>
      </c>
      <c r="G345" s="13">
        <f t="shared" si="11"/>
        <v>0.17148022133481372</v>
      </c>
    </row>
    <row r="346" spans="1:7" x14ac:dyDescent="0.3">
      <c r="A346" s="10" t="s">
        <v>55</v>
      </c>
      <c r="B346" s="11" t="str">
        <f>VLOOKUP(A346,Entidades!$A$1:$B$229,2,FALSE)</f>
        <v>UNIDAD ADMINISTRATIVA ESPECIAL UNIDAD DE PROYECCIÓN NORMATIVA Y ESTUDIOS DE REGULACIÓN FINANCIERA (URF)</v>
      </c>
      <c r="C346" s="11" t="s">
        <v>10</v>
      </c>
      <c r="D346" s="12">
        <v>2059250</v>
      </c>
      <c r="E346" s="12">
        <v>1485001.24</v>
      </c>
      <c r="F346" s="12">
        <f t="shared" si="10"/>
        <v>-574248.76</v>
      </c>
      <c r="G346" s="13">
        <f t="shared" si="11"/>
        <v>-0.27886306179434261</v>
      </c>
    </row>
    <row r="347" spans="1:7" x14ac:dyDescent="0.3">
      <c r="A347" s="10" t="s">
        <v>55</v>
      </c>
      <c r="B347" s="11" t="str">
        <f>VLOOKUP(A347,Entidades!$A$1:$B$229,2,FALSE)</f>
        <v>UNIDAD ADMINISTRATIVA ESPECIAL UNIDAD DE PROYECCIÓN NORMATIVA Y ESTUDIOS DE REGULACIÓN FINANCIERA (URF)</v>
      </c>
      <c r="C347" s="11" t="s">
        <v>11</v>
      </c>
      <c r="D347" s="12">
        <v>232132252</v>
      </c>
      <c r="E347" s="12">
        <v>93405495</v>
      </c>
      <c r="F347" s="12">
        <f t="shared" si="10"/>
        <v>-138726757</v>
      </c>
      <c r="G347" s="13">
        <f t="shared" si="11"/>
        <v>-0.59761948546469101</v>
      </c>
    </row>
    <row r="348" spans="1:7" x14ac:dyDescent="0.3">
      <c r="A348" s="10" t="s">
        <v>55</v>
      </c>
      <c r="B348" s="11" t="str">
        <f>VLOOKUP(A348,Entidades!$A$1:$B$229,2,FALSE)</f>
        <v>UNIDAD ADMINISTRATIVA ESPECIAL UNIDAD DE PROYECCIÓN NORMATIVA Y ESTUDIOS DE REGULACIÓN FINANCIERA (URF)</v>
      </c>
      <c r="C348" s="11" t="s">
        <v>12</v>
      </c>
      <c r="D348" s="12">
        <v>16963751</v>
      </c>
      <c r="E348" s="12"/>
      <c r="F348" s="12">
        <f t="shared" si="10"/>
        <v>-16963751</v>
      </c>
      <c r="G348" s="13">
        <f t="shared" si="11"/>
        <v>-1</v>
      </c>
    </row>
    <row r="349" spans="1:7" x14ac:dyDescent="0.3">
      <c r="A349" s="10" t="s">
        <v>55</v>
      </c>
      <c r="B349" s="11" t="str">
        <f>VLOOKUP(A349,Entidades!$A$1:$B$229,2,FALSE)</f>
        <v>UNIDAD ADMINISTRATIVA ESPECIAL UNIDAD DE PROYECCIÓN NORMATIVA Y ESTUDIOS DE REGULACIÓN FINANCIERA (URF)</v>
      </c>
      <c r="C349" s="11" t="s">
        <v>13</v>
      </c>
      <c r="D349" s="12">
        <v>7792266.46</v>
      </c>
      <c r="E349" s="12">
        <v>2097496.15</v>
      </c>
      <c r="F349" s="12">
        <f t="shared" si="10"/>
        <v>-5694770.3100000005</v>
      </c>
      <c r="G349" s="13">
        <f t="shared" si="11"/>
        <v>-0.73082335405660659</v>
      </c>
    </row>
    <row r="350" spans="1:7" x14ac:dyDescent="0.3">
      <c r="A350" s="10" t="s">
        <v>55</v>
      </c>
      <c r="B350" s="11" t="str">
        <f>VLOOKUP(A350,Entidades!$A$1:$B$229,2,FALSE)</f>
        <v>UNIDAD ADMINISTRATIVA ESPECIAL UNIDAD DE PROYECCIÓN NORMATIVA Y ESTUDIOS DE REGULACIÓN FINANCIERA (URF)</v>
      </c>
      <c r="C350" s="11" t="s">
        <v>14</v>
      </c>
      <c r="D350" s="12">
        <v>37754646</v>
      </c>
      <c r="E350" s="12">
        <v>50587878</v>
      </c>
      <c r="F350" s="12">
        <f t="shared" si="10"/>
        <v>12833232</v>
      </c>
      <c r="G350" s="13">
        <f t="shared" si="11"/>
        <v>0.33991133170736126</v>
      </c>
    </row>
    <row r="351" spans="1:7" x14ac:dyDescent="0.3">
      <c r="A351" s="10" t="s">
        <v>55</v>
      </c>
      <c r="B351" s="11" t="str">
        <f>VLOOKUP(A351,Entidades!$A$1:$B$229,2,FALSE)</f>
        <v>UNIDAD ADMINISTRATIVA ESPECIAL UNIDAD DE PROYECCIÓN NORMATIVA Y ESTUDIOS DE REGULACIÓN FINANCIERA (URF)</v>
      </c>
      <c r="C351" s="11" t="s">
        <v>15</v>
      </c>
      <c r="D351" s="12">
        <v>19281278</v>
      </c>
      <c r="E351" s="12">
        <v>32876737</v>
      </c>
      <c r="F351" s="12">
        <f t="shared" si="10"/>
        <v>13595459</v>
      </c>
      <c r="G351" s="13">
        <f t="shared" si="11"/>
        <v>0.70511192256031996</v>
      </c>
    </row>
    <row r="352" spans="1:7" x14ac:dyDescent="0.3">
      <c r="A352" s="10" t="s">
        <v>55</v>
      </c>
      <c r="B352" s="11" t="str">
        <f>VLOOKUP(A352,Entidades!$A$1:$B$229,2,FALSE)</f>
        <v>UNIDAD ADMINISTRATIVA ESPECIAL UNIDAD DE PROYECCIÓN NORMATIVA Y ESTUDIOS DE REGULACIÓN FINANCIERA (URF)</v>
      </c>
      <c r="C352" s="11" t="s">
        <v>16</v>
      </c>
      <c r="D352" s="12">
        <v>2100000</v>
      </c>
      <c r="E352" s="12"/>
      <c r="F352" s="12">
        <f t="shared" si="10"/>
        <v>-2100000</v>
      </c>
      <c r="G352" s="13">
        <f t="shared" si="11"/>
        <v>-1</v>
      </c>
    </row>
    <row r="353" spans="1:7" x14ac:dyDescent="0.3">
      <c r="A353" s="10" t="s">
        <v>56</v>
      </c>
      <c r="B353" s="11" t="str">
        <f>VLOOKUP(A353,Entidades!$A$1:$B$229,2,FALSE)</f>
        <v>UNIDAD ADMINISTRATIVA ESPECIAL CONTADURÍA GENERAL DE LA NACIÓN</v>
      </c>
      <c r="C353" s="11" t="s">
        <v>5</v>
      </c>
      <c r="D353" s="12">
        <v>2230009419</v>
      </c>
      <c r="E353" s="12">
        <v>1654382400</v>
      </c>
      <c r="F353" s="12">
        <f t="shared" si="10"/>
        <v>-575627019</v>
      </c>
      <c r="G353" s="13">
        <f t="shared" si="11"/>
        <v>-0.2581276178008825</v>
      </c>
    </row>
    <row r="354" spans="1:7" x14ac:dyDescent="0.3">
      <c r="A354" s="10" t="s">
        <v>56</v>
      </c>
      <c r="B354" s="11" t="str">
        <f>VLOOKUP(A354,Entidades!$A$1:$B$229,2,FALSE)</f>
        <v>UNIDAD ADMINISTRATIVA ESPECIAL CONTADURÍA GENERAL DE LA NACIÓN</v>
      </c>
      <c r="C354" s="11" t="s">
        <v>6</v>
      </c>
      <c r="D354" s="12">
        <v>1373536.9</v>
      </c>
      <c r="E354" s="12">
        <v>1372190</v>
      </c>
      <c r="F354" s="12">
        <f t="shared" si="10"/>
        <v>-1346.8999999999069</v>
      </c>
      <c r="G354" s="13">
        <f t="shared" si="11"/>
        <v>-9.8060707360676444E-4</v>
      </c>
    </row>
    <row r="355" spans="1:7" x14ac:dyDescent="0.3">
      <c r="A355" s="10" t="s">
        <v>56</v>
      </c>
      <c r="B355" s="11" t="str">
        <f>VLOOKUP(A355,Entidades!$A$1:$B$229,2,FALSE)</f>
        <v>UNIDAD ADMINISTRATIVA ESPECIAL CONTADURÍA GENERAL DE LA NACIÓN</v>
      </c>
      <c r="C355" s="11" t="s">
        <v>7</v>
      </c>
      <c r="D355" s="12">
        <v>157277648</v>
      </c>
      <c r="E355" s="12">
        <v>160203736</v>
      </c>
      <c r="F355" s="12">
        <f t="shared" si="10"/>
        <v>2926088</v>
      </c>
      <c r="G355" s="13">
        <f t="shared" si="11"/>
        <v>1.860460171683137E-2</v>
      </c>
    </row>
    <row r="356" spans="1:7" x14ac:dyDescent="0.3">
      <c r="A356" s="10" t="s">
        <v>56</v>
      </c>
      <c r="B356" s="11" t="str">
        <f>VLOOKUP(A356,Entidades!$A$1:$B$229,2,FALSE)</f>
        <v>UNIDAD ADMINISTRATIVA ESPECIAL CONTADURÍA GENERAL DE LA NACIÓN</v>
      </c>
      <c r="C356" s="11" t="s">
        <v>8</v>
      </c>
      <c r="D356" s="12">
        <v>8366566558</v>
      </c>
      <c r="E356" s="12">
        <v>6752619530</v>
      </c>
      <c r="F356" s="12">
        <f t="shared" si="10"/>
        <v>-1613947028</v>
      </c>
      <c r="G356" s="13">
        <f t="shared" si="11"/>
        <v>-0.19290434335417619</v>
      </c>
    </row>
    <row r="357" spans="1:7" x14ac:dyDescent="0.3">
      <c r="A357" s="10" t="s">
        <v>56</v>
      </c>
      <c r="B357" s="11" t="str">
        <f>VLOOKUP(A357,Entidades!$A$1:$B$229,2,FALSE)</f>
        <v>UNIDAD ADMINISTRATIVA ESPECIAL CONTADURÍA GENERAL DE LA NACIÓN</v>
      </c>
      <c r="C357" s="11" t="s">
        <v>10</v>
      </c>
      <c r="D357" s="12">
        <v>44072231</v>
      </c>
      <c r="E357" s="12">
        <v>54122747.060000002</v>
      </c>
      <c r="F357" s="12">
        <f t="shared" si="10"/>
        <v>10050516.060000002</v>
      </c>
      <c r="G357" s="13">
        <f t="shared" si="11"/>
        <v>0.22804645537458729</v>
      </c>
    </row>
    <row r="358" spans="1:7" x14ac:dyDescent="0.3">
      <c r="A358" s="10" t="s">
        <v>56</v>
      </c>
      <c r="B358" s="11" t="str">
        <f>VLOOKUP(A358,Entidades!$A$1:$B$229,2,FALSE)</f>
        <v>UNIDAD ADMINISTRATIVA ESPECIAL CONTADURÍA GENERAL DE LA NACIÓN</v>
      </c>
      <c r="C358" s="11" t="s">
        <v>11</v>
      </c>
      <c r="D358" s="12">
        <v>98938237</v>
      </c>
      <c r="E358" s="12">
        <v>255005460</v>
      </c>
      <c r="F358" s="12">
        <f t="shared" si="10"/>
        <v>156067223</v>
      </c>
      <c r="G358" s="13">
        <f t="shared" si="11"/>
        <v>1.5774206993399327</v>
      </c>
    </row>
    <row r="359" spans="1:7" x14ac:dyDescent="0.3">
      <c r="A359" s="10" t="s">
        <v>56</v>
      </c>
      <c r="B359" s="11" t="str">
        <f>VLOOKUP(A359,Entidades!$A$1:$B$229,2,FALSE)</f>
        <v>UNIDAD ADMINISTRATIVA ESPECIAL CONTADURÍA GENERAL DE LA NACIÓN</v>
      </c>
      <c r="C359" s="11" t="s">
        <v>12</v>
      </c>
      <c r="D359" s="12">
        <v>442936456.91000003</v>
      </c>
      <c r="E359" s="12">
        <v>695151962.78999996</v>
      </c>
      <c r="F359" s="12">
        <f t="shared" si="10"/>
        <v>252215505.87999994</v>
      </c>
      <c r="G359" s="13">
        <f t="shared" si="11"/>
        <v>0.56941690381391985</v>
      </c>
    </row>
    <row r="360" spans="1:7" x14ac:dyDescent="0.3">
      <c r="A360" s="10" t="s">
        <v>56</v>
      </c>
      <c r="B360" s="11" t="str">
        <f>VLOOKUP(A360,Entidades!$A$1:$B$229,2,FALSE)</f>
        <v>UNIDAD ADMINISTRATIVA ESPECIAL CONTADURÍA GENERAL DE LA NACIÓN</v>
      </c>
      <c r="C360" s="11" t="s">
        <v>13</v>
      </c>
      <c r="D360" s="12">
        <v>42283386.310000002</v>
      </c>
      <c r="E360" s="12">
        <v>65160398.479999997</v>
      </c>
      <c r="F360" s="12">
        <f t="shared" si="10"/>
        <v>22877012.169999994</v>
      </c>
      <c r="G360" s="13">
        <f t="shared" si="11"/>
        <v>0.54104020908537287</v>
      </c>
    </row>
    <row r="361" spans="1:7" x14ac:dyDescent="0.3">
      <c r="A361" s="10" t="s">
        <v>56</v>
      </c>
      <c r="B361" s="11" t="str">
        <f>VLOOKUP(A361,Entidades!$A$1:$B$229,2,FALSE)</f>
        <v>UNIDAD ADMINISTRATIVA ESPECIAL CONTADURÍA GENERAL DE LA NACIÓN</v>
      </c>
      <c r="C361" s="11" t="s">
        <v>14</v>
      </c>
      <c r="D361" s="12">
        <v>120195072.2</v>
      </c>
      <c r="E361" s="12">
        <v>66701822</v>
      </c>
      <c r="F361" s="12">
        <f t="shared" si="10"/>
        <v>-53493250.200000003</v>
      </c>
      <c r="G361" s="13">
        <f t="shared" si="11"/>
        <v>-0.44505360511776459</v>
      </c>
    </row>
    <row r="362" spans="1:7" x14ac:dyDescent="0.3">
      <c r="A362" s="10" t="s">
        <v>56</v>
      </c>
      <c r="B362" s="11" t="str">
        <f>VLOOKUP(A362,Entidades!$A$1:$B$229,2,FALSE)</f>
        <v>UNIDAD ADMINISTRATIVA ESPECIAL CONTADURÍA GENERAL DE LA NACIÓN</v>
      </c>
      <c r="C362" s="11" t="s">
        <v>15</v>
      </c>
      <c r="D362" s="12">
        <v>654600</v>
      </c>
      <c r="E362" s="12">
        <v>929200</v>
      </c>
      <c r="F362" s="12">
        <f t="shared" si="10"/>
        <v>274600</v>
      </c>
      <c r="G362" s="13">
        <f t="shared" si="11"/>
        <v>0.41949282004277422</v>
      </c>
    </row>
    <row r="363" spans="1:7" x14ac:dyDescent="0.3">
      <c r="A363" s="10" t="s">
        <v>56</v>
      </c>
      <c r="B363" s="11" t="str">
        <f>VLOOKUP(A363,Entidades!$A$1:$B$229,2,FALSE)</f>
        <v>UNIDAD ADMINISTRATIVA ESPECIAL CONTADURÍA GENERAL DE LA NACIÓN</v>
      </c>
      <c r="C363" s="11" t="s">
        <v>16</v>
      </c>
      <c r="D363" s="12">
        <v>6664000</v>
      </c>
      <c r="E363" s="12"/>
      <c r="F363" s="12">
        <f t="shared" si="10"/>
        <v>-6664000</v>
      </c>
      <c r="G363" s="13">
        <f t="shared" si="11"/>
        <v>-1</v>
      </c>
    </row>
    <row r="364" spans="1:7" x14ac:dyDescent="0.3">
      <c r="A364" s="10" t="s">
        <v>56</v>
      </c>
      <c r="B364" s="11" t="str">
        <f>VLOOKUP(A364,Entidades!$A$1:$B$229,2,FALSE)</f>
        <v>UNIDAD ADMINISTRATIVA ESPECIAL CONTADURÍA GENERAL DE LA NACIÓN</v>
      </c>
      <c r="C364" s="11" t="s">
        <v>18</v>
      </c>
      <c r="D364" s="12">
        <v>292570463</v>
      </c>
      <c r="E364" s="12"/>
      <c r="F364" s="12">
        <f t="shared" si="10"/>
        <v>-292570463</v>
      </c>
      <c r="G364" s="13">
        <f t="shared" si="11"/>
        <v>-1</v>
      </c>
    </row>
    <row r="365" spans="1:7" x14ac:dyDescent="0.3">
      <c r="A365" s="10" t="s">
        <v>57</v>
      </c>
      <c r="B365" s="11" t="str">
        <f>VLOOKUP(A365,Entidades!$A$1:$B$229,2,FALSE)</f>
        <v>SUPERINTENDENCIA DE LA ECONOMÍA SOLIDARIA</v>
      </c>
      <c r="C365" s="11" t="s">
        <v>4</v>
      </c>
      <c r="D365" s="12">
        <v>52723774</v>
      </c>
      <c r="E365" s="12">
        <v>28208923</v>
      </c>
      <c r="F365" s="12">
        <f t="shared" si="10"/>
        <v>-24514851</v>
      </c>
      <c r="G365" s="13">
        <f t="shared" si="11"/>
        <v>-0.46496768232107211</v>
      </c>
    </row>
    <row r="366" spans="1:7" x14ac:dyDescent="0.3">
      <c r="A366" s="10" t="s">
        <v>57</v>
      </c>
      <c r="B366" s="11" t="str">
        <f>VLOOKUP(A366,Entidades!$A$1:$B$229,2,FALSE)</f>
        <v>SUPERINTENDENCIA DE LA ECONOMÍA SOLIDARIA</v>
      </c>
      <c r="C366" s="11" t="s">
        <v>5</v>
      </c>
      <c r="D366" s="12">
        <v>181766667</v>
      </c>
      <c r="E366" s="12">
        <v>180360000</v>
      </c>
      <c r="F366" s="12">
        <f t="shared" si="10"/>
        <v>-1406667</v>
      </c>
      <c r="G366" s="13">
        <f t="shared" si="11"/>
        <v>-7.7388611631416448E-3</v>
      </c>
    </row>
    <row r="367" spans="1:7" x14ac:dyDescent="0.3">
      <c r="A367" s="10" t="s">
        <v>57</v>
      </c>
      <c r="B367" s="11" t="str">
        <f>VLOOKUP(A367,Entidades!$A$1:$B$229,2,FALSE)</f>
        <v>SUPERINTENDENCIA DE LA ECONOMÍA SOLIDARIA</v>
      </c>
      <c r="C367" s="11" t="s">
        <v>7</v>
      </c>
      <c r="D367" s="12">
        <v>154553350</v>
      </c>
      <c r="E367" s="12">
        <v>222816874</v>
      </c>
      <c r="F367" s="12">
        <f t="shared" si="10"/>
        <v>68263524</v>
      </c>
      <c r="G367" s="13">
        <f t="shared" si="11"/>
        <v>0.44168259051000835</v>
      </c>
    </row>
    <row r="368" spans="1:7" x14ac:dyDescent="0.3">
      <c r="A368" s="10" t="s">
        <v>57</v>
      </c>
      <c r="B368" s="11" t="str">
        <f>VLOOKUP(A368,Entidades!$A$1:$B$229,2,FALSE)</f>
        <v>SUPERINTENDENCIA DE LA ECONOMÍA SOLIDARIA</v>
      </c>
      <c r="C368" s="11" t="s">
        <v>8</v>
      </c>
      <c r="D368" s="12">
        <v>17679108991</v>
      </c>
      <c r="E368" s="12">
        <v>13751919676</v>
      </c>
      <c r="F368" s="12">
        <f t="shared" si="10"/>
        <v>-3927189315</v>
      </c>
      <c r="G368" s="13">
        <f t="shared" si="11"/>
        <v>-0.22213728740510824</v>
      </c>
    </row>
    <row r="369" spans="1:7" x14ac:dyDescent="0.3">
      <c r="A369" s="10" t="s">
        <v>57</v>
      </c>
      <c r="B369" s="11" t="str">
        <f>VLOOKUP(A369,Entidades!$A$1:$B$229,2,FALSE)</f>
        <v>SUPERINTENDENCIA DE LA ECONOMÍA SOLIDARIA</v>
      </c>
      <c r="C369" s="11" t="s">
        <v>10</v>
      </c>
      <c r="D369" s="12">
        <v>549297815.79999995</v>
      </c>
      <c r="E369" s="12">
        <v>654676767.45000005</v>
      </c>
      <c r="F369" s="12">
        <f t="shared" si="10"/>
        <v>105378951.6500001</v>
      </c>
      <c r="G369" s="13">
        <f t="shared" si="11"/>
        <v>0.19184301961318687</v>
      </c>
    </row>
    <row r="370" spans="1:7" x14ac:dyDescent="0.3">
      <c r="A370" s="10" t="s">
        <v>57</v>
      </c>
      <c r="B370" s="11" t="str">
        <f>VLOOKUP(A370,Entidades!$A$1:$B$229,2,FALSE)</f>
        <v>SUPERINTENDENCIA DE LA ECONOMÍA SOLIDARIA</v>
      </c>
      <c r="C370" s="11" t="s">
        <v>11</v>
      </c>
      <c r="D370" s="12">
        <v>155032326</v>
      </c>
      <c r="E370" s="12">
        <v>165432144</v>
      </c>
      <c r="F370" s="12">
        <f t="shared" si="10"/>
        <v>10399818</v>
      </c>
      <c r="G370" s="13">
        <f t="shared" si="11"/>
        <v>6.7081609805686587E-2</v>
      </c>
    </row>
    <row r="371" spans="1:7" x14ac:dyDescent="0.3">
      <c r="A371" s="10" t="s">
        <v>57</v>
      </c>
      <c r="B371" s="11" t="str">
        <f>VLOOKUP(A371,Entidades!$A$1:$B$229,2,FALSE)</f>
        <v>SUPERINTENDENCIA DE LA ECONOMÍA SOLIDARIA</v>
      </c>
      <c r="C371" s="11" t="s">
        <v>12</v>
      </c>
      <c r="D371" s="12">
        <v>18835012706</v>
      </c>
      <c r="E371" s="12">
        <v>16682824771.17</v>
      </c>
      <c r="F371" s="12">
        <f t="shared" si="10"/>
        <v>-2152187934.8299999</v>
      </c>
      <c r="G371" s="13">
        <f t="shared" si="11"/>
        <v>-0.11426527650519759</v>
      </c>
    </row>
    <row r="372" spans="1:7" x14ac:dyDescent="0.3">
      <c r="A372" s="10" t="s">
        <v>57</v>
      </c>
      <c r="B372" s="11" t="str">
        <f>VLOOKUP(A372,Entidades!$A$1:$B$229,2,FALSE)</f>
        <v>SUPERINTENDENCIA DE LA ECONOMÍA SOLIDARIA</v>
      </c>
      <c r="C372" s="11" t="s">
        <v>13</v>
      </c>
      <c r="D372" s="12">
        <v>178260820.56999999</v>
      </c>
      <c r="E372" s="12">
        <v>170169884</v>
      </c>
      <c r="F372" s="12">
        <f t="shared" si="10"/>
        <v>-8090936.5699999928</v>
      </c>
      <c r="G372" s="13">
        <f t="shared" si="11"/>
        <v>-4.5388193233536808E-2</v>
      </c>
    </row>
    <row r="373" spans="1:7" x14ac:dyDescent="0.3">
      <c r="A373" s="10" t="s">
        <v>57</v>
      </c>
      <c r="B373" s="11" t="str">
        <f>VLOOKUP(A373,Entidades!$A$1:$B$229,2,FALSE)</f>
        <v>SUPERINTENDENCIA DE LA ECONOMÍA SOLIDARIA</v>
      </c>
      <c r="C373" s="11" t="s">
        <v>14</v>
      </c>
      <c r="D373" s="12">
        <v>266139067</v>
      </c>
      <c r="E373" s="12">
        <v>293979780</v>
      </c>
      <c r="F373" s="12">
        <f t="shared" si="10"/>
        <v>27840713</v>
      </c>
      <c r="G373" s="13">
        <f t="shared" si="11"/>
        <v>0.10460964379949525</v>
      </c>
    </row>
    <row r="374" spans="1:7" x14ac:dyDescent="0.3">
      <c r="A374" s="10" t="s">
        <v>57</v>
      </c>
      <c r="B374" s="11" t="str">
        <f>VLOOKUP(A374,Entidades!$A$1:$B$229,2,FALSE)</f>
        <v>SUPERINTENDENCIA DE LA ECONOMÍA SOLIDARIA</v>
      </c>
      <c r="C374" s="11" t="s">
        <v>292</v>
      </c>
      <c r="D374" s="12">
        <v>335672523.5</v>
      </c>
      <c r="E374" s="12">
        <v>290436683</v>
      </c>
      <c r="F374" s="12">
        <f t="shared" si="10"/>
        <v>-45235840.5</v>
      </c>
      <c r="G374" s="13">
        <f t="shared" si="11"/>
        <v>-0.13476182092097866</v>
      </c>
    </row>
    <row r="375" spans="1:7" x14ac:dyDescent="0.3">
      <c r="A375" s="10" t="s">
        <v>57</v>
      </c>
      <c r="B375" s="11" t="str">
        <f>VLOOKUP(A375,Entidades!$A$1:$B$229,2,FALSE)</f>
        <v>SUPERINTENDENCIA DE LA ECONOMÍA SOLIDARIA</v>
      </c>
      <c r="C375" s="11" t="s">
        <v>15</v>
      </c>
      <c r="D375" s="12">
        <v>63361392</v>
      </c>
      <c r="E375" s="12">
        <v>43889713</v>
      </c>
      <c r="F375" s="12">
        <f t="shared" si="10"/>
        <v>-19471679</v>
      </c>
      <c r="G375" s="13">
        <f t="shared" si="11"/>
        <v>-0.30731141449670174</v>
      </c>
    </row>
    <row r="376" spans="1:7" x14ac:dyDescent="0.3">
      <c r="A376" s="10" t="s">
        <v>57</v>
      </c>
      <c r="B376" s="11" t="str">
        <f>VLOOKUP(A376,Entidades!$A$1:$B$229,2,FALSE)</f>
        <v>SUPERINTENDENCIA DE LA ECONOMÍA SOLIDARIA</v>
      </c>
      <c r="C376" s="11" t="s">
        <v>16</v>
      </c>
      <c r="D376" s="12">
        <v>10763600</v>
      </c>
      <c r="E376" s="12">
        <v>5467448</v>
      </c>
      <c r="F376" s="12">
        <f t="shared" si="10"/>
        <v>-5296152</v>
      </c>
      <c r="G376" s="13">
        <f t="shared" si="11"/>
        <v>-0.49204281095544244</v>
      </c>
    </row>
    <row r="377" spans="1:7" x14ac:dyDescent="0.3">
      <c r="A377" s="10" t="s">
        <v>57</v>
      </c>
      <c r="B377" s="11" t="str">
        <f>VLOOKUP(A377,Entidades!$A$1:$B$229,2,FALSE)</f>
        <v>SUPERINTENDENCIA DE LA ECONOMÍA SOLIDARIA</v>
      </c>
      <c r="C377" s="11" t="s">
        <v>18</v>
      </c>
      <c r="D377" s="12">
        <v>212899997</v>
      </c>
      <c r="E377" s="12"/>
      <c r="F377" s="12">
        <f t="shared" si="10"/>
        <v>-212899997</v>
      </c>
      <c r="G377" s="13">
        <f t="shared" si="11"/>
        <v>-1</v>
      </c>
    </row>
    <row r="378" spans="1:7" x14ac:dyDescent="0.3">
      <c r="A378" s="10" t="s">
        <v>58</v>
      </c>
      <c r="B378" s="11" t="str">
        <f>VLOOKUP(A378,Entidades!$A$1:$B$229,2,FALSE)</f>
        <v>UNIDAD ADMINISTRATIVA ESPECIAL DIRECCIÓN DE IMPUESTOS Y ADUANAS NACIONALES</v>
      </c>
      <c r="C378" s="11" t="s">
        <v>4</v>
      </c>
      <c r="D378" s="12">
        <v>3016824138.73</v>
      </c>
      <c r="E378" s="12">
        <v>2009828406.1600001</v>
      </c>
      <c r="F378" s="12">
        <f t="shared" si="10"/>
        <v>-1006995732.5699999</v>
      </c>
      <c r="G378" s="13">
        <f t="shared" si="11"/>
        <v>-0.33379331583905897</v>
      </c>
    </row>
    <row r="379" spans="1:7" x14ac:dyDescent="0.3">
      <c r="A379" s="10" t="s">
        <v>58</v>
      </c>
      <c r="B379" s="11" t="str">
        <f>VLOOKUP(A379,Entidades!$A$1:$B$229,2,FALSE)</f>
        <v>UNIDAD ADMINISTRATIVA ESPECIAL DIRECCIÓN DE IMPUESTOS Y ADUANAS NACIONALES</v>
      </c>
      <c r="C379" s="11" t="s">
        <v>5</v>
      </c>
      <c r="D379" s="12">
        <v>32270003928.59</v>
      </c>
      <c r="E379" s="12">
        <v>34233213099.410004</v>
      </c>
      <c r="F379" s="12">
        <f t="shared" si="10"/>
        <v>1963209170.8200035</v>
      </c>
      <c r="G379" s="13">
        <f t="shared" si="11"/>
        <v>6.0836967208444455E-2</v>
      </c>
    </row>
    <row r="380" spans="1:7" x14ac:dyDescent="0.3">
      <c r="A380" s="10" t="s">
        <v>58</v>
      </c>
      <c r="B380" s="11" t="str">
        <f>VLOOKUP(A380,Entidades!$A$1:$B$229,2,FALSE)</f>
        <v>UNIDAD ADMINISTRATIVA ESPECIAL DIRECCIÓN DE IMPUESTOS Y ADUANAS NACIONALES</v>
      </c>
      <c r="C380" s="11" t="s">
        <v>6</v>
      </c>
      <c r="D380" s="12">
        <v>700605805.72000003</v>
      </c>
      <c r="E380" s="12">
        <v>916308673.22000003</v>
      </c>
      <c r="F380" s="12">
        <f t="shared" si="10"/>
        <v>215702867.5</v>
      </c>
      <c r="G380" s="13">
        <f t="shared" si="11"/>
        <v>0.3078805024721798</v>
      </c>
    </row>
    <row r="381" spans="1:7" x14ac:dyDescent="0.3">
      <c r="A381" s="10" t="s">
        <v>58</v>
      </c>
      <c r="B381" s="11" t="str">
        <f>VLOOKUP(A381,Entidades!$A$1:$B$229,2,FALSE)</f>
        <v>UNIDAD ADMINISTRATIVA ESPECIAL DIRECCIÓN DE IMPUESTOS Y ADUANAS NACIONALES</v>
      </c>
      <c r="C381" s="11" t="s">
        <v>7</v>
      </c>
      <c r="D381" s="12">
        <v>11888671188.35</v>
      </c>
      <c r="E381" s="12">
        <v>13823989498.629999</v>
      </c>
      <c r="F381" s="12">
        <f t="shared" si="10"/>
        <v>1935318310.2799988</v>
      </c>
      <c r="G381" s="13">
        <f t="shared" si="11"/>
        <v>0.16278676393846811</v>
      </c>
    </row>
    <row r="382" spans="1:7" x14ac:dyDescent="0.3">
      <c r="A382" s="10" t="s">
        <v>58</v>
      </c>
      <c r="B382" s="11" t="str">
        <f>VLOOKUP(A382,Entidades!$A$1:$B$229,2,FALSE)</f>
        <v>UNIDAD ADMINISTRATIVA ESPECIAL DIRECCIÓN DE IMPUESTOS Y ADUANAS NACIONALES</v>
      </c>
      <c r="C382" s="11" t="s">
        <v>8</v>
      </c>
      <c r="D382" s="12">
        <v>6897268042</v>
      </c>
      <c r="E382" s="12">
        <v>8826641788</v>
      </c>
      <c r="F382" s="12">
        <f t="shared" si="10"/>
        <v>1929373746</v>
      </c>
      <c r="G382" s="13">
        <f t="shared" si="11"/>
        <v>0.27973013869423868</v>
      </c>
    </row>
    <row r="383" spans="1:7" x14ac:dyDescent="0.3">
      <c r="A383" s="10" t="s">
        <v>58</v>
      </c>
      <c r="B383" s="11" t="str">
        <f>VLOOKUP(A383,Entidades!$A$1:$B$229,2,FALSE)</f>
        <v>UNIDAD ADMINISTRATIVA ESPECIAL DIRECCIÓN DE IMPUESTOS Y ADUANAS NACIONALES</v>
      </c>
      <c r="C383" s="11" t="s">
        <v>9</v>
      </c>
      <c r="D383" s="12">
        <v>476535515</v>
      </c>
      <c r="E383" s="12">
        <v>236767952</v>
      </c>
      <c r="F383" s="12">
        <f t="shared" si="10"/>
        <v>-239767563</v>
      </c>
      <c r="G383" s="13">
        <f t="shared" si="11"/>
        <v>-0.50314731106662636</v>
      </c>
    </row>
    <row r="384" spans="1:7" x14ac:dyDescent="0.3">
      <c r="A384" s="10" t="s">
        <v>58</v>
      </c>
      <c r="B384" s="11" t="str">
        <f>VLOOKUP(A384,Entidades!$A$1:$B$229,2,FALSE)</f>
        <v>UNIDAD ADMINISTRATIVA ESPECIAL DIRECCIÓN DE IMPUESTOS Y ADUANAS NACIONALES</v>
      </c>
      <c r="C384" s="11" t="s">
        <v>10</v>
      </c>
      <c r="D384" s="12">
        <v>3084526145.4300003</v>
      </c>
      <c r="E384" s="12">
        <v>9403158529.0499992</v>
      </c>
      <c r="F384" s="12">
        <f t="shared" si="10"/>
        <v>6318632383.6199989</v>
      </c>
      <c r="G384" s="13">
        <f t="shared" si="11"/>
        <v>2.0484937023411569</v>
      </c>
    </row>
    <row r="385" spans="1:7" x14ac:dyDescent="0.3">
      <c r="A385" s="10" t="s">
        <v>58</v>
      </c>
      <c r="B385" s="11" t="str">
        <f>VLOOKUP(A385,Entidades!$A$1:$B$229,2,FALSE)</f>
        <v>UNIDAD ADMINISTRATIVA ESPECIAL DIRECCIÓN DE IMPUESTOS Y ADUANAS NACIONALES</v>
      </c>
      <c r="C385" s="11" t="s">
        <v>11</v>
      </c>
      <c r="D385" s="12">
        <v>11641694140</v>
      </c>
      <c r="E385" s="12">
        <v>11723689815</v>
      </c>
      <c r="F385" s="12">
        <f t="shared" si="10"/>
        <v>81995675</v>
      </c>
      <c r="G385" s="13">
        <f t="shared" si="11"/>
        <v>7.0432768645131228E-3</v>
      </c>
    </row>
    <row r="386" spans="1:7" x14ac:dyDescent="0.3">
      <c r="A386" s="10" t="s">
        <v>58</v>
      </c>
      <c r="B386" s="11" t="str">
        <f>VLOOKUP(A386,Entidades!$A$1:$B$229,2,FALSE)</f>
        <v>UNIDAD ADMINISTRATIVA ESPECIAL DIRECCIÓN DE IMPUESTOS Y ADUANAS NACIONALES</v>
      </c>
      <c r="C386" s="11" t="s">
        <v>12</v>
      </c>
      <c r="D386" s="12">
        <v>6950911960.7700005</v>
      </c>
      <c r="E386" s="12">
        <v>29895792864.68</v>
      </c>
      <c r="F386" s="12">
        <f t="shared" si="10"/>
        <v>22944880903.91</v>
      </c>
      <c r="G386" s="13">
        <f t="shared" si="11"/>
        <v>3.3009885657317746</v>
      </c>
    </row>
    <row r="387" spans="1:7" x14ac:dyDescent="0.3">
      <c r="A387" s="10" t="s">
        <v>58</v>
      </c>
      <c r="B387" s="11" t="str">
        <f>VLOOKUP(A387,Entidades!$A$1:$B$229,2,FALSE)</f>
        <v>UNIDAD ADMINISTRATIVA ESPECIAL DIRECCIÓN DE IMPUESTOS Y ADUANAS NACIONALES</v>
      </c>
      <c r="C387" s="11" t="s">
        <v>13</v>
      </c>
      <c r="D387" s="12">
        <v>5961140117.9099998</v>
      </c>
      <c r="E387" s="12">
        <v>8673103775.1399994</v>
      </c>
      <c r="F387" s="12">
        <f t="shared" si="10"/>
        <v>2711963657.2299995</v>
      </c>
      <c r="G387" s="13">
        <f t="shared" si="11"/>
        <v>0.45494043145907886</v>
      </c>
    </row>
    <row r="388" spans="1:7" x14ac:dyDescent="0.3">
      <c r="A388" s="10" t="s">
        <v>58</v>
      </c>
      <c r="B388" s="11" t="str">
        <f>VLOOKUP(A388,Entidades!$A$1:$B$229,2,FALSE)</f>
        <v>UNIDAD ADMINISTRATIVA ESPECIAL DIRECCIÓN DE IMPUESTOS Y ADUANAS NACIONALES</v>
      </c>
      <c r="C388" s="11" t="s">
        <v>14</v>
      </c>
      <c r="D388" s="12">
        <v>3363074183</v>
      </c>
      <c r="E388" s="12">
        <v>4355280540.9099998</v>
      </c>
      <c r="F388" s="12">
        <f t="shared" si="10"/>
        <v>992206357.90999985</v>
      </c>
      <c r="G388" s="13">
        <f t="shared" si="11"/>
        <v>0.29502957827261223</v>
      </c>
    </row>
    <row r="389" spans="1:7" x14ac:dyDescent="0.3">
      <c r="A389" s="10" t="s">
        <v>58</v>
      </c>
      <c r="B389" s="11" t="str">
        <f>VLOOKUP(A389,Entidades!$A$1:$B$229,2,FALSE)</f>
        <v>UNIDAD ADMINISTRATIVA ESPECIAL DIRECCIÓN DE IMPUESTOS Y ADUANAS NACIONALES</v>
      </c>
      <c r="C389" s="11" t="s">
        <v>292</v>
      </c>
      <c r="D389" s="12">
        <v>28168146058</v>
      </c>
      <c r="E389" s="12">
        <v>30232395936.720001</v>
      </c>
      <c r="F389" s="12">
        <f t="shared" si="10"/>
        <v>2064249878.7200012</v>
      </c>
      <c r="G389" s="13">
        <f t="shared" si="11"/>
        <v>7.3283128909853695E-2</v>
      </c>
    </row>
    <row r="390" spans="1:7" x14ac:dyDescent="0.3">
      <c r="A390" s="10" t="s">
        <v>58</v>
      </c>
      <c r="B390" s="11" t="str">
        <f>VLOOKUP(A390,Entidades!$A$1:$B$229,2,FALSE)</f>
        <v>UNIDAD ADMINISTRATIVA ESPECIAL DIRECCIÓN DE IMPUESTOS Y ADUANAS NACIONALES</v>
      </c>
      <c r="C390" s="11" t="s">
        <v>15</v>
      </c>
      <c r="D390" s="12">
        <v>3269209817</v>
      </c>
      <c r="E390" s="12">
        <v>3953059341.5</v>
      </c>
      <c r="F390" s="12">
        <f t="shared" si="10"/>
        <v>683849524.5</v>
      </c>
      <c r="G390" s="13">
        <f t="shared" si="11"/>
        <v>0.20917884222173802</v>
      </c>
    </row>
    <row r="391" spans="1:7" x14ac:dyDescent="0.3">
      <c r="A391" s="10" t="s">
        <v>58</v>
      </c>
      <c r="B391" s="11" t="str">
        <f>VLOOKUP(A391,Entidades!$A$1:$B$229,2,FALSE)</f>
        <v>UNIDAD ADMINISTRATIVA ESPECIAL DIRECCIÓN DE IMPUESTOS Y ADUANAS NACIONALES</v>
      </c>
      <c r="C391" s="11" t="s">
        <v>16</v>
      </c>
      <c r="D391" s="12">
        <v>3008302603.5799999</v>
      </c>
      <c r="E391" s="12">
        <v>5082885123.8000002</v>
      </c>
      <c r="F391" s="12">
        <f t="shared" si="10"/>
        <v>2074582520.2200003</v>
      </c>
      <c r="G391" s="13">
        <f t="shared" si="11"/>
        <v>0.68961896245117249</v>
      </c>
    </row>
    <row r="392" spans="1:7" x14ac:dyDescent="0.3">
      <c r="A392" s="10" t="s">
        <v>59</v>
      </c>
      <c r="B392" s="11" t="str">
        <f>VLOOKUP(A392,Entidades!$A$1:$B$229,2,FALSE)</f>
        <v>UNIDAD DE INFORMACIÓN Y ANÁLISIS FINANCIERO</v>
      </c>
      <c r="C392" s="11" t="s">
        <v>6</v>
      </c>
      <c r="D392" s="12">
        <v>114939</v>
      </c>
      <c r="E392" s="12">
        <v>36696</v>
      </c>
      <c r="F392" s="12">
        <f t="shared" si="10"/>
        <v>-78243</v>
      </c>
      <c r="G392" s="13">
        <f t="shared" si="11"/>
        <v>-0.68073499856445596</v>
      </c>
    </row>
    <row r="393" spans="1:7" x14ac:dyDescent="0.3">
      <c r="A393" s="10" t="s">
        <v>59</v>
      </c>
      <c r="B393" s="11" t="str">
        <f>VLOOKUP(A393,Entidades!$A$1:$B$229,2,FALSE)</f>
        <v>UNIDAD DE INFORMACIÓN Y ANÁLISIS FINANCIERO</v>
      </c>
      <c r="C393" s="11" t="s">
        <v>7</v>
      </c>
      <c r="D393" s="12">
        <v>241520495</v>
      </c>
      <c r="E393" s="12">
        <v>327168663</v>
      </c>
      <c r="F393" s="12">
        <f t="shared" si="10"/>
        <v>85648168</v>
      </c>
      <c r="G393" s="13">
        <f t="shared" si="11"/>
        <v>0.3546207041352743</v>
      </c>
    </row>
    <row r="394" spans="1:7" x14ac:dyDescent="0.3">
      <c r="A394" s="10" t="s">
        <v>59</v>
      </c>
      <c r="B394" s="11" t="str">
        <f>VLOOKUP(A394,Entidades!$A$1:$B$229,2,FALSE)</f>
        <v>UNIDAD DE INFORMACIÓN Y ANÁLISIS FINANCIERO</v>
      </c>
      <c r="C394" s="11" t="s">
        <v>8</v>
      </c>
      <c r="D394" s="12">
        <v>664669067</v>
      </c>
      <c r="E394" s="12">
        <v>207430000</v>
      </c>
      <c r="F394" s="12">
        <f t="shared" si="10"/>
        <v>-457239067</v>
      </c>
      <c r="G394" s="13">
        <f t="shared" si="11"/>
        <v>-0.68791988329434328</v>
      </c>
    </row>
    <row r="395" spans="1:7" x14ac:dyDescent="0.3">
      <c r="A395" s="10" t="s">
        <v>59</v>
      </c>
      <c r="B395" s="11" t="str">
        <f>VLOOKUP(A395,Entidades!$A$1:$B$229,2,FALSE)</f>
        <v>UNIDAD DE INFORMACIÓN Y ANÁLISIS FINANCIERO</v>
      </c>
      <c r="C395" s="11" t="s">
        <v>10</v>
      </c>
      <c r="D395" s="12">
        <v>36415623.590000004</v>
      </c>
      <c r="E395" s="12">
        <v>64075630.420000002</v>
      </c>
      <c r="F395" s="12">
        <f t="shared" si="10"/>
        <v>27660006.829999998</v>
      </c>
      <c r="G395" s="13">
        <f t="shared" si="11"/>
        <v>0.75956427772379653</v>
      </c>
    </row>
    <row r="396" spans="1:7" x14ac:dyDescent="0.3">
      <c r="A396" s="10" t="s">
        <v>59</v>
      </c>
      <c r="B396" s="11" t="str">
        <f>VLOOKUP(A396,Entidades!$A$1:$B$229,2,FALSE)</f>
        <v>UNIDAD DE INFORMACIÓN Y ANÁLISIS FINANCIERO</v>
      </c>
      <c r="C396" s="11" t="s">
        <v>11</v>
      </c>
      <c r="D396" s="12">
        <v>435497867</v>
      </c>
      <c r="E396" s="12">
        <v>255630891</v>
      </c>
      <c r="F396" s="12">
        <f t="shared" ref="F396:F459" si="12">E396-D396</f>
        <v>-179866976</v>
      </c>
      <c r="G396" s="13">
        <f t="shared" ref="G396:G459" si="13">IF(D396&gt;0,((E396-D396)/D396),"NA")</f>
        <v>-0.41301459692338743</v>
      </c>
    </row>
    <row r="397" spans="1:7" x14ac:dyDescent="0.3">
      <c r="A397" s="10" t="s">
        <v>59</v>
      </c>
      <c r="B397" s="11" t="str">
        <f>VLOOKUP(A397,Entidades!$A$1:$B$229,2,FALSE)</f>
        <v>UNIDAD DE INFORMACIÓN Y ANÁLISIS FINANCIERO</v>
      </c>
      <c r="C397" s="11" t="s">
        <v>12</v>
      </c>
      <c r="D397" s="12">
        <v>1091362596</v>
      </c>
      <c r="E397" s="12">
        <v>509503217.04000002</v>
      </c>
      <c r="F397" s="12">
        <f t="shared" si="12"/>
        <v>-581859378.96000004</v>
      </c>
      <c r="G397" s="13">
        <f t="shared" si="13"/>
        <v>-0.53314946021844423</v>
      </c>
    </row>
    <row r="398" spans="1:7" x14ac:dyDescent="0.3">
      <c r="A398" s="10" t="s">
        <v>59</v>
      </c>
      <c r="B398" s="11" t="str">
        <f>VLOOKUP(A398,Entidades!$A$1:$B$229,2,FALSE)</f>
        <v>UNIDAD DE INFORMACIÓN Y ANÁLISIS FINANCIERO</v>
      </c>
      <c r="C398" s="11" t="s">
        <v>13</v>
      </c>
      <c r="D398" s="12">
        <v>60882543.400000006</v>
      </c>
      <c r="E398" s="12">
        <v>63363331.740000002</v>
      </c>
      <c r="F398" s="12">
        <f t="shared" si="12"/>
        <v>2480788.3399999961</v>
      </c>
      <c r="G398" s="13">
        <f t="shared" si="13"/>
        <v>4.0747120627026824E-2</v>
      </c>
    </row>
    <row r="399" spans="1:7" x14ac:dyDescent="0.3">
      <c r="A399" s="10" t="s">
        <v>59</v>
      </c>
      <c r="B399" s="11" t="str">
        <f>VLOOKUP(A399,Entidades!$A$1:$B$229,2,FALSE)</f>
        <v>UNIDAD DE INFORMACIÓN Y ANÁLISIS FINANCIERO</v>
      </c>
      <c r="C399" s="11" t="s">
        <v>14</v>
      </c>
      <c r="D399" s="12">
        <v>105124168</v>
      </c>
      <c r="E399" s="12">
        <v>116835526.5</v>
      </c>
      <c r="F399" s="12">
        <f t="shared" si="12"/>
        <v>11711358.5</v>
      </c>
      <c r="G399" s="13">
        <f t="shared" si="13"/>
        <v>0.11140500536470357</v>
      </c>
    </row>
    <row r="400" spans="1:7" x14ac:dyDescent="0.3">
      <c r="A400" s="10" t="s">
        <v>59</v>
      </c>
      <c r="B400" s="11" t="str">
        <f>VLOOKUP(A400,Entidades!$A$1:$B$229,2,FALSE)</f>
        <v>UNIDAD DE INFORMACIÓN Y ANÁLISIS FINANCIERO</v>
      </c>
      <c r="C400" s="11" t="s">
        <v>292</v>
      </c>
      <c r="D400" s="12">
        <v>271678946.08999997</v>
      </c>
      <c r="E400" s="12">
        <v>1117520373.3899999</v>
      </c>
      <c r="F400" s="12">
        <f t="shared" si="12"/>
        <v>845841427.29999995</v>
      </c>
      <c r="G400" s="13">
        <f t="shared" si="13"/>
        <v>3.1133860001790321</v>
      </c>
    </row>
    <row r="401" spans="1:7" x14ac:dyDescent="0.3">
      <c r="A401" s="10" t="s">
        <v>59</v>
      </c>
      <c r="B401" s="11" t="str">
        <f>VLOOKUP(A401,Entidades!$A$1:$B$229,2,FALSE)</f>
        <v>UNIDAD DE INFORMACIÓN Y ANÁLISIS FINANCIERO</v>
      </c>
      <c r="C401" s="11" t="s">
        <v>15</v>
      </c>
      <c r="D401" s="12">
        <v>121237930.45</v>
      </c>
      <c r="E401" s="12">
        <v>131403735.78999999</v>
      </c>
      <c r="F401" s="12">
        <f t="shared" si="12"/>
        <v>10165805.339999989</v>
      </c>
      <c r="G401" s="13">
        <f t="shared" si="13"/>
        <v>8.3850040183525654E-2</v>
      </c>
    </row>
    <row r="402" spans="1:7" x14ac:dyDescent="0.3">
      <c r="A402" s="10" t="s">
        <v>60</v>
      </c>
      <c r="B402" s="11" t="str">
        <f>VLOOKUP(A402,Entidades!$A$1:$B$229,2,FALSE)</f>
        <v>SUPERINTENDENCIA FINANCIERA DE COLOMBIA</v>
      </c>
      <c r="C402" s="11" t="s">
        <v>4</v>
      </c>
      <c r="D402" s="12">
        <v>848240807</v>
      </c>
      <c r="E402" s="12">
        <v>1037599058.79</v>
      </c>
      <c r="F402" s="12">
        <f t="shared" si="12"/>
        <v>189358251.78999996</v>
      </c>
      <c r="G402" s="13">
        <f t="shared" si="13"/>
        <v>0.22323643265844431</v>
      </c>
    </row>
    <row r="403" spans="1:7" x14ac:dyDescent="0.3">
      <c r="A403" s="10" t="s">
        <v>60</v>
      </c>
      <c r="B403" s="11" t="str">
        <f>VLOOKUP(A403,Entidades!$A$1:$B$229,2,FALSE)</f>
        <v>SUPERINTENDENCIA FINANCIERA DE COLOMBIA</v>
      </c>
      <c r="C403" s="11" t="s">
        <v>6</v>
      </c>
      <c r="D403" s="12">
        <v>66168736</v>
      </c>
      <c r="E403" s="12">
        <v>92296270</v>
      </c>
      <c r="F403" s="12">
        <f t="shared" si="12"/>
        <v>26127534</v>
      </c>
      <c r="G403" s="13">
        <f t="shared" si="13"/>
        <v>0.39486222012764455</v>
      </c>
    </row>
    <row r="404" spans="1:7" x14ac:dyDescent="0.3">
      <c r="A404" s="10" t="s">
        <v>60</v>
      </c>
      <c r="B404" s="11" t="str">
        <f>VLOOKUP(A404,Entidades!$A$1:$B$229,2,FALSE)</f>
        <v>SUPERINTENDENCIA FINANCIERA DE COLOMBIA</v>
      </c>
      <c r="C404" s="11" t="s">
        <v>7</v>
      </c>
      <c r="D404" s="12">
        <v>1024685794.67</v>
      </c>
      <c r="E404" s="12">
        <v>1078386404.3599999</v>
      </c>
      <c r="F404" s="12">
        <f t="shared" si="12"/>
        <v>53700609.689999938</v>
      </c>
      <c r="G404" s="13">
        <f t="shared" si="13"/>
        <v>5.2406903627754707E-2</v>
      </c>
    </row>
    <row r="405" spans="1:7" x14ac:dyDescent="0.3">
      <c r="A405" s="10" t="s">
        <v>60</v>
      </c>
      <c r="B405" s="11" t="str">
        <f>VLOOKUP(A405,Entidades!$A$1:$B$229,2,FALSE)</f>
        <v>SUPERINTENDENCIA FINANCIERA DE COLOMBIA</v>
      </c>
      <c r="C405" s="11" t="s">
        <v>8</v>
      </c>
      <c r="D405" s="12">
        <v>156350052</v>
      </c>
      <c r="E405" s="12">
        <v>384364692</v>
      </c>
      <c r="F405" s="12">
        <f t="shared" si="12"/>
        <v>228014640</v>
      </c>
      <c r="G405" s="13">
        <f t="shared" si="13"/>
        <v>1.4583598603472163</v>
      </c>
    </row>
    <row r="406" spans="1:7" x14ac:dyDescent="0.3">
      <c r="A406" s="10" t="s">
        <v>60</v>
      </c>
      <c r="B406" s="11" t="str">
        <f>VLOOKUP(A406,Entidades!$A$1:$B$229,2,FALSE)</f>
        <v>SUPERINTENDENCIA FINANCIERA DE COLOMBIA</v>
      </c>
      <c r="C406" s="11" t="s">
        <v>10</v>
      </c>
      <c r="D406" s="12">
        <v>152354772</v>
      </c>
      <c r="E406" s="12">
        <v>220398297</v>
      </c>
      <c r="F406" s="12">
        <f t="shared" si="12"/>
        <v>68043525</v>
      </c>
      <c r="G406" s="13">
        <f t="shared" si="13"/>
        <v>0.44661236472461791</v>
      </c>
    </row>
    <row r="407" spans="1:7" x14ac:dyDescent="0.3">
      <c r="A407" s="10" t="s">
        <v>60</v>
      </c>
      <c r="B407" s="11" t="str">
        <f>VLOOKUP(A407,Entidades!$A$1:$B$229,2,FALSE)</f>
        <v>SUPERINTENDENCIA FINANCIERA DE COLOMBIA</v>
      </c>
      <c r="C407" s="11" t="s">
        <v>11</v>
      </c>
      <c r="D407" s="12">
        <v>1419950897.5</v>
      </c>
      <c r="E407" s="12">
        <v>1899187088.1800001</v>
      </c>
      <c r="F407" s="12">
        <f t="shared" si="12"/>
        <v>479236190.68000007</v>
      </c>
      <c r="G407" s="13">
        <f t="shared" si="13"/>
        <v>0.33750194568259717</v>
      </c>
    </row>
    <row r="408" spans="1:7" x14ac:dyDescent="0.3">
      <c r="A408" s="10" t="s">
        <v>60</v>
      </c>
      <c r="B408" s="11" t="str">
        <f>VLOOKUP(A408,Entidades!$A$1:$B$229,2,FALSE)</f>
        <v>SUPERINTENDENCIA FINANCIERA DE COLOMBIA</v>
      </c>
      <c r="C408" s="11" t="s">
        <v>12</v>
      </c>
      <c r="D408" s="12">
        <v>2795752532.0900002</v>
      </c>
      <c r="E408" s="12">
        <v>1770993595.9400001</v>
      </c>
      <c r="F408" s="12">
        <f t="shared" si="12"/>
        <v>-1024758936.1500001</v>
      </c>
      <c r="G408" s="13">
        <f t="shared" si="13"/>
        <v>-0.36654136029125889</v>
      </c>
    </row>
    <row r="409" spans="1:7" x14ac:dyDescent="0.3">
      <c r="A409" s="10" t="s">
        <v>60</v>
      </c>
      <c r="B409" s="11" t="str">
        <f>VLOOKUP(A409,Entidades!$A$1:$B$229,2,FALSE)</f>
        <v>SUPERINTENDENCIA FINANCIERA DE COLOMBIA</v>
      </c>
      <c r="C409" s="11" t="s">
        <v>13</v>
      </c>
      <c r="D409" s="12">
        <v>246597526.42000002</v>
      </c>
      <c r="E409" s="12">
        <v>273486238.96000004</v>
      </c>
      <c r="F409" s="12">
        <f t="shared" si="12"/>
        <v>26888712.540000021</v>
      </c>
      <c r="G409" s="13">
        <f t="shared" si="13"/>
        <v>0.10903885748717405</v>
      </c>
    </row>
    <row r="410" spans="1:7" x14ac:dyDescent="0.3">
      <c r="A410" s="10" t="s">
        <v>60</v>
      </c>
      <c r="B410" s="11" t="str">
        <f>VLOOKUP(A410,Entidades!$A$1:$B$229,2,FALSE)</f>
        <v>SUPERINTENDENCIA FINANCIERA DE COLOMBIA</v>
      </c>
      <c r="C410" s="11" t="s">
        <v>14</v>
      </c>
      <c r="D410" s="12">
        <v>748339130.84000003</v>
      </c>
      <c r="E410" s="12">
        <v>1222103099.9700003</v>
      </c>
      <c r="F410" s="12">
        <f t="shared" si="12"/>
        <v>473763969.13000023</v>
      </c>
      <c r="G410" s="13">
        <f t="shared" si="13"/>
        <v>0.63308725897870255</v>
      </c>
    </row>
    <row r="411" spans="1:7" x14ac:dyDescent="0.3">
      <c r="A411" s="10" t="s">
        <v>60</v>
      </c>
      <c r="B411" s="11" t="str">
        <f>VLOOKUP(A411,Entidades!$A$1:$B$229,2,FALSE)</f>
        <v>SUPERINTENDENCIA FINANCIERA DE COLOMBIA</v>
      </c>
      <c r="C411" s="11" t="s">
        <v>292</v>
      </c>
      <c r="D411" s="12">
        <v>1540651111.9300001</v>
      </c>
      <c r="E411" s="12">
        <v>1641866575.1300001</v>
      </c>
      <c r="F411" s="12">
        <f t="shared" si="12"/>
        <v>101215463.20000005</v>
      </c>
      <c r="G411" s="13">
        <f t="shared" si="13"/>
        <v>6.5696550254785269E-2</v>
      </c>
    </row>
    <row r="412" spans="1:7" x14ac:dyDescent="0.3">
      <c r="A412" s="10" t="s">
        <v>60</v>
      </c>
      <c r="B412" s="11" t="str">
        <f>VLOOKUP(A412,Entidades!$A$1:$B$229,2,FALSE)</f>
        <v>SUPERINTENDENCIA FINANCIERA DE COLOMBIA</v>
      </c>
      <c r="C412" s="11" t="s">
        <v>15</v>
      </c>
      <c r="D412" s="12">
        <v>1615495721.4900002</v>
      </c>
      <c r="E412" s="12">
        <v>2337281168.3200002</v>
      </c>
      <c r="F412" s="12">
        <f t="shared" si="12"/>
        <v>721785446.82999992</v>
      </c>
      <c r="G412" s="13">
        <f t="shared" si="13"/>
        <v>0.44678883220085813</v>
      </c>
    </row>
    <row r="413" spans="1:7" x14ac:dyDescent="0.3">
      <c r="A413" s="10" t="s">
        <v>60</v>
      </c>
      <c r="B413" s="11" t="str">
        <f>VLOOKUP(A413,Entidades!$A$1:$B$229,2,FALSE)</f>
        <v>SUPERINTENDENCIA FINANCIERA DE COLOMBIA</v>
      </c>
      <c r="C413" s="11" t="s">
        <v>16</v>
      </c>
      <c r="D413" s="12">
        <v>72585806.420000002</v>
      </c>
      <c r="E413" s="12">
        <v>72488500</v>
      </c>
      <c r="F413" s="12">
        <f t="shared" si="12"/>
        <v>-97306.420000001788</v>
      </c>
      <c r="G413" s="13">
        <f t="shared" si="13"/>
        <v>-1.3405709022086495E-3</v>
      </c>
    </row>
    <row r="414" spans="1:7" x14ac:dyDescent="0.3">
      <c r="A414" s="10" t="s">
        <v>62</v>
      </c>
      <c r="B414" s="11" t="str">
        <f>VLOOKUP(A414,Entidades!$A$1:$B$229,2,FALSE)</f>
        <v>UNIDAD ADMINISTRATIVA ESPECIAL DE GESTIÓN  PENSIONAL Y CONTRIBUCIONES PARAFISCALES DE LA PROTECCIÓN SOCIAL (UGPPP) - GESTIÓN GENERAL</v>
      </c>
      <c r="C414" s="11" t="s">
        <v>5</v>
      </c>
      <c r="D414" s="12">
        <v>9281666136.5400009</v>
      </c>
      <c r="E414" s="12">
        <v>9117945453.6900005</v>
      </c>
      <c r="F414" s="12">
        <f t="shared" si="12"/>
        <v>-163720682.85000038</v>
      </c>
      <c r="G414" s="13">
        <f t="shared" si="13"/>
        <v>-1.763914801949899E-2</v>
      </c>
    </row>
    <row r="415" spans="1:7" x14ac:dyDescent="0.3">
      <c r="A415" s="10" t="s">
        <v>62</v>
      </c>
      <c r="B415" s="11" t="str">
        <f>VLOOKUP(A415,Entidades!$A$1:$B$229,2,FALSE)</f>
        <v>UNIDAD ADMINISTRATIVA ESPECIAL DE GESTIÓN  PENSIONAL Y CONTRIBUCIONES PARAFISCALES DE LA PROTECCIÓN SOCIAL (UGPPP) - GESTIÓN GENERAL</v>
      </c>
      <c r="C415" s="11" t="s">
        <v>6</v>
      </c>
      <c r="D415" s="12">
        <v>41880629.25</v>
      </c>
      <c r="E415" s="12">
        <v>39201804.829999998</v>
      </c>
      <c r="F415" s="12">
        <f t="shared" si="12"/>
        <v>-2678824.4200000018</v>
      </c>
      <c r="G415" s="13">
        <f t="shared" si="13"/>
        <v>-6.3963327867142816E-2</v>
      </c>
    </row>
    <row r="416" spans="1:7" x14ac:dyDescent="0.3">
      <c r="A416" s="10" t="s">
        <v>62</v>
      </c>
      <c r="B416" s="11" t="str">
        <f>VLOOKUP(A416,Entidades!$A$1:$B$229,2,FALSE)</f>
        <v>UNIDAD ADMINISTRATIVA ESPECIAL DE GESTIÓN  PENSIONAL Y CONTRIBUCIONES PARAFISCALES DE LA PROTECCIÓN SOCIAL (UGPPP) - GESTIÓN GENERAL</v>
      </c>
      <c r="C416" s="11" t="s">
        <v>7</v>
      </c>
      <c r="D416" s="12">
        <v>621804959.75</v>
      </c>
      <c r="E416" s="12">
        <v>608845944.16999996</v>
      </c>
      <c r="F416" s="12">
        <f t="shared" si="12"/>
        <v>-12959015.580000043</v>
      </c>
      <c r="G416" s="13">
        <f t="shared" si="13"/>
        <v>-2.0840965284693588E-2</v>
      </c>
    </row>
    <row r="417" spans="1:7" x14ac:dyDescent="0.3">
      <c r="A417" s="10" t="s">
        <v>62</v>
      </c>
      <c r="B417" s="11" t="str">
        <f>VLOOKUP(A417,Entidades!$A$1:$B$229,2,FALSE)</f>
        <v>UNIDAD ADMINISTRATIVA ESPECIAL DE GESTIÓN  PENSIONAL Y CONTRIBUCIONES PARAFISCALES DE LA PROTECCIÓN SOCIAL (UGPPP) - GESTIÓN GENERAL</v>
      </c>
      <c r="C417" s="11" t="s">
        <v>8</v>
      </c>
      <c r="D417" s="12">
        <v>8461533906</v>
      </c>
      <c r="E417" s="12">
        <v>8570188589</v>
      </c>
      <c r="F417" s="12">
        <f t="shared" si="12"/>
        <v>108654683</v>
      </c>
      <c r="G417" s="13">
        <f t="shared" si="13"/>
        <v>1.2841014904278043E-2</v>
      </c>
    </row>
    <row r="418" spans="1:7" x14ac:dyDescent="0.3">
      <c r="A418" s="10" t="s">
        <v>62</v>
      </c>
      <c r="B418" s="11" t="str">
        <f>VLOOKUP(A418,Entidades!$A$1:$B$229,2,FALSE)</f>
        <v>UNIDAD ADMINISTRATIVA ESPECIAL DE GESTIÓN  PENSIONAL Y CONTRIBUCIONES PARAFISCALES DE LA PROTECCIÓN SOCIAL (UGPPP) - GESTIÓN GENERAL</v>
      </c>
      <c r="C418" s="11" t="s">
        <v>10</v>
      </c>
      <c r="D418" s="12">
        <v>517083890.62</v>
      </c>
      <c r="E418" s="12">
        <v>414873514.56</v>
      </c>
      <c r="F418" s="12">
        <f t="shared" si="12"/>
        <v>-102210376.06</v>
      </c>
      <c r="G418" s="13">
        <f t="shared" si="13"/>
        <v>-0.19766691230207639</v>
      </c>
    </row>
    <row r="419" spans="1:7" x14ac:dyDescent="0.3">
      <c r="A419" s="10" t="s">
        <v>62</v>
      </c>
      <c r="B419" s="11" t="str">
        <f>VLOOKUP(A419,Entidades!$A$1:$B$229,2,FALSE)</f>
        <v>UNIDAD ADMINISTRATIVA ESPECIAL DE GESTIÓN  PENSIONAL Y CONTRIBUCIONES PARAFISCALES DE LA PROTECCIÓN SOCIAL (UGPPP) - GESTIÓN GENERAL</v>
      </c>
      <c r="C419" s="11" t="s">
        <v>11</v>
      </c>
      <c r="D419" s="12">
        <v>522491850</v>
      </c>
      <c r="E419" s="12">
        <v>2145930741</v>
      </c>
      <c r="F419" s="12">
        <f t="shared" si="12"/>
        <v>1623438891</v>
      </c>
      <c r="G419" s="13">
        <f t="shared" si="13"/>
        <v>3.1071085434155576</v>
      </c>
    </row>
    <row r="420" spans="1:7" x14ac:dyDescent="0.3">
      <c r="A420" s="10" t="s">
        <v>62</v>
      </c>
      <c r="B420" s="11" t="str">
        <f>VLOOKUP(A420,Entidades!$A$1:$B$229,2,FALSE)</f>
        <v>UNIDAD ADMINISTRATIVA ESPECIAL DE GESTIÓN  PENSIONAL Y CONTRIBUCIONES PARAFISCALES DE LA PROTECCIÓN SOCIAL (UGPPP) - GESTIÓN GENERAL</v>
      </c>
      <c r="C420" s="11" t="s">
        <v>12</v>
      </c>
      <c r="D420" s="12">
        <v>801078691.13999999</v>
      </c>
      <c r="E420" s="12">
        <v>1543709106.75</v>
      </c>
      <c r="F420" s="12">
        <f t="shared" si="12"/>
        <v>742630415.61000001</v>
      </c>
      <c r="G420" s="13">
        <f t="shared" si="13"/>
        <v>0.92703803486917957</v>
      </c>
    </row>
    <row r="421" spans="1:7" x14ac:dyDescent="0.3">
      <c r="A421" s="10" t="s">
        <v>62</v>
      </c>
      <c r="B421" s="11" t="str">
        <f>VLOOKUP(A421,Entidades!$A$1:$B$229,2,FALSE)</f>
        <v>UNIDAD ADMINISTRATIVA ESPECIAL DE GESTIÓN  PENSIONAL Y CONTRIBUCIONES PARAFISCALES DE LA PROTECCIÓN SOCIAL (UGPPP) - GESTIÓN GENERAL</v>
      </c>
      <c r="C421" s="11" t="s">
        <v>13</v>
      </c>
      <c r="D421" s="12">
        <v>372495768.89999998</v>
      </c>
      <c r="E421" s="12">
        <v>335127329.41000003</v>
      </c>
      <c r="F421" s="12">
        <f t="shared" si="12"/>
        <v>-37368439.48999995</v>
      </c>
      <c r="G421" s="13">
        <f t="shared" si="13"/>
        <v>-0.10031909785271108</v>
      </c>
    </row>
    <row r="422" spans="1:7" x14ac:dyDescent="0.3">
      <c r="A422" s="10" t="s">
        <v>62</v>
      </c>
      <c r="B422" s="11" t="str">
        <f>VLOOKUP(A422,Entidades!$A$1:$B$229,2,FALSE)</f>
        <v>UNIDAD ADMINISTRATIVA ESPECIAL DE GESTIÓN  PENSIONAL Y CONTRIBUCIONES PARAFISCALES DE LA PROTECCIÓN SOCIAL (UGPPP) - GESTIÓN GENERAL</v>
      </c>
      <c r="C422" s="11" t="s">
        <v>14</v>
      </c>
      <c r="D422" s="12">
        <v>127270461</v>
      </c>
      <c r="E422" s="12">
        <v>226398500</v>
      </c>
      <c r="F422" s="12">
        <f t="shared" si="12"/>
        <v>99128039</v>
      </c>
      <c r="G422" s="13">
        <f t="shared" si="13"/>
        <v>0.77887703258967533</v>
      </c>
    </row>
    <row r="423" spans="1:7" x14ac:dyDescent="0.3">
      <c r="A423" s="10" t="s">
        <v>62</v>
      </c>
      <c r="B423" s="11" t="str">
        <f>VLOOKUP(A423,Entidades!$A$1:$B$229,2,FALSE)</f>
        <v>UNIDAD ADMINISTRATIVA ESPECIAL DE GESTIÓN  PENSIONAL Y CONTRIBUCIONES PARAFISCALES DE LA PROTECCIÓN SOCIAL (UGPPP) - GESTIÓN GENERAL</v>
      </c>
      <c r="C423" s="11" t="s">
        <v>292</v>
      </c>
      <c r="D423" s="12">
        <v>990687630</v>
      </c>
      <c r="E423" s="12">
        <v>1109352323.6700001</v>
      </c>
      <c r="F423" s="12">
        <f t="shared" si="12"/>
        <v>118664693.67000008</v>
      </c>
      <c r="G423" s="13">
        <f t="shared" si="13"/>
        <v>0.11978013056446468</v>
      </c>
    </row>
    <row r="424" spans="1:7" x14ac:dyDescent="0.3">
      <c r="A424" s="10" t="s">
        <v>62</v>
      </c>
      <c r="B424" s="11" t="str">
        <f>VLOOKUP(A424,Entidades!$A$1:$B$229,2,FALSE)</f>
        <v>UNIDAD ADMINISTRATIVA ESPECIAL DE GESTIÓN  PENSIONAL Y CONTRIBUCIONES PARAFISCALES DE LA PROTECCIÓN SOCIAL (UGPPP) - GESTIÓN GENERAL</v>
      </c>
      <c r="C424" s="11" t="s">
        <v>15</v>
      </c>
      <c r="D424" s="12">
        <v>135323273.91999999</v>
      </c>
      <c r="E424" s="12">
        <v>265977935</v>
      </c>
      <c r="F424" s="12">
        <f t="shared" si="12"/>
        <v>130654661.08000001</v>
      </c>
      <c r="G424" s="13">
        <f t="shared" si="13"/>
        <v>0.96550029640311574</v>
      </c>
    </row>
    <row r="425" spans="1:7" x14ac:dyDescent="0.3">
      <c r="A425" s="10" t="s">
        <v>63</v>
      </c>
      <c r="B425" s="11" t="str">
        <f>VLOOKUP(A425,Entidades!$A$1:$B$229,2,FALSE)</f>
        <v>FONDO ADAPTACIÓN</v>
      </c>
      <c r="C425" s="11" t="s">
        <v>5</v>
      </c>
      <c r="D425" s="12">
        <v>1027956666.66</v>
      </c>
      <c r="E425" s="12">
        <v>1038435893.66</v>
      </c>
      <c r="F425" s="12">
        <f t="shared" si="12"/>
        <v>10479227</v>
      </c>
      <c r="G425" s="13">
        <f t="shared" si="13"/>
        <v>1.0194230301602819E-2</v>
      </c>
    </row>
    <row r="426" spans="1:7" x14ac:dyDescent="0.3">
      <c r="A426" s="10" t="s">
        <v>63</v>
      </c>
      <c r="B426" s="11" t="str">
        <f>VLOOKUP(A426,Entidades!$A$1:$B$229,2,FALSE)</f>
        <v>FONDO ADAPTACIÓN</v>
      </c>
      <c r="C426" s="11" t="s">
        <v>6</v>
      </c>
      <c r="D426" s="12">
        <v>6472573</v>
      </c>
      <c r="E426" s="12">
        <v>7732230</v>
      </c>
      <c r="F426" s="12">
        <f t="shared" si="12"/>
        <v>1259657</v>
      </c>
      <c r="G426" s="13">
        <f t="shared" si="13"/>
        <v>0.19461456827138141</v>
      </c>
    </row>
    <row r="427" spans="1:7" x14ac:dyDescent="0.3">
      <c r="A427" s="10" t="s">
        <v>63</v>
      </c>
      <c r="B427" s="11" t="str">
        <f>VLOOKUP(A427,Entidades!$A$1:$B$229,2,FALSE)</f>
        <v>FONDO ADAPTACIÓN</v>
      </c>
      <c r="C427" s="11" t="s">
        <v>7</v>
      </c>
      <c r="D427" s="12">
        <v>30545280</v>
      </c>
      <c r="E427" s="12">
        <v>57640130</v>
      </c>
      <c r="F427" s="12">
        <f t="shared" si="12"/>
        <v>27094850</v>
      </c>
      <c r="G427" s="13">
        <f t="shared" si="13"/>
        <v>0.88703884855532511</v>
      </c>
    </row>
    <row r="428" spans="1:7" x14ac:dyDescent="0.3">
      <c r="A428" s="10" t="s">
        <v>63</v>
      </c>
      <c r="B428" s="11" t="str">
        <f>VLOOKUP(A428,Entidades!$A$1:$B$229,2,FALSE)</f>
        <v>FONDO ADAPTACIÓN</v>
      </c>
      <c r="C428" s="11" t="s">
        <v>8</v>
      </c>
      <c r="D428" s="12">
        <v>1660613895</v>
      </c>
      <c r="E428" s="12">
        <v>2343169994</v>
      </c>
      <c r="F428" s="12">
        <f t="shared" si="12"/>
        <v>682556099</v>
      </c>
      <c r="G428" s="13">
        <f t="shared" si="13"/>
        <v>0.41102636865506897</v>
      </c>
    </row>
    <row r="429" spans="1:7" x14ac:dyDescent="0.3">
      <c r="A429" s="10" t="s">
        <v>63</v>
      </c>
      <c r="B429" s="11" t="str">
        <f>VLOOKUP(A429,Entidades!$A$1:$B$229,2,FALSE)</f>
        <v>FONDO ADAPTACIÓN</v>
      </c>
      <c r="C429" s="11" t="s">
        <v>9</v>
      </c>
      <c r="D429" s="12">
        <v>307277725</v>
      </c>
      <c r="E429" s="12"/>
      <c r="F429" s="12">
        <f t="shared" si="12"/>
        <v>-307277725</v>
      </c>
      <c r="G429" s="13">
        <f t="shared" si="13"/>
        <v>-1</v>
      </c>
    </row>
    <row r="430" spans="1:7" x14ac:dyDescent="0.3">
      <c r="A430" s="10" t="s">
        <v>63</v>
      </c>
      <c r="B430" s="11" t="str">
        <f>VLOOKUP(A430,Entidades!$A$1:$B$229,2,FALSE)</f>
        <v>FONDO ADAPTACIÓN</v>
      </c>
      <c r="C430" s="11" t="s">
        <v>10</v>
      </c>
      <c r="D430" s="12">
        <v>65475368.689999998</v>
      </c>
      <c r="E430" s="12">
        <v>227700922.19</v>
      </c>
      <c r="F430" s="12">
        <f t="shared" si="12"/>
        <v>162225553.5</v>
      </c>
      <c r="G430" s="13">
        <f t="shared" si="13"/>
        <v>2.4776577321477014</v>
      </c>
    </row>
    <row r="431" spans="1:7" x14ac:dyDescent="0.3">
      <c r="A431" s="10" t="s">
        <v>63</v>
      </c>
      <c r="B431" s="11" t="str">
        <f>VLOOKUP(A431,Entidades!$A$1:$B$229,2,FALSE)</f>
        <v>FONDO ADAPTACIÓN</v>
      </c>
      <c r="C431" s="11" t="s">
        <v>11</v>
      </c>
      <c r="D431" s="12">
        <v>482586336</v>
      </c>
      <c r="E431" s="12">
        <v>421284401</v>
      </c>
      <c r="F431" s="12">
        <f t="shared" si="12"/>
        <v>-61301935</v>
      </c>
      <c r="G431" s="13">
        <f t="shared" si="13"/>
        <v>-0.12702791278367234</v>
      </c>
    </row>
    <row r="432" spans="1:7" x14ac:dyDescent="0.3">
      <c r="A432" s="10" t="s">
        <v>63</v>
      </c>
      <c r="B432" s="11" t="str">
        <f>VLOOKUP(A432,Entidades!$A$1:$B$229,2,FALSE)</f>
        <v>FONDO ADAPTACIÓN</v>
      </c>
      <c r="C432" s="11" t="s">
        <v>12</v>
      </c>
      <c r="D432" s="12"/>
      <c r="E432" s="12">
        <v>2542260</v>
      </c>
      <c r="F432" s="12">
        <f t="shared" si="12"/>
        <v>2542260</v>
      </c>
      <c r="G432" s="13" t="str">
        <f t="shared" si="13"/>
        <v>NA</v>
      </c>
    </row>
    <row r="433" spans="1:7" x14ac:dyDescent="0.3">
      <c r="A433" s="10" t="s">
        <v>63</v>
      </c>
      <c r="B433" s="11" t="str">
        <f>VLOOKUP(A433,Entidades!$A$1:$B$229,2,FALSE)</f>
        <v>FONDO ADAPTACIÓN</v>
      </c>
      <c r="C433" s="11" t="s">
        <v>13</v>
      </c>
      <c r="D433" s="12">
        <v>1164448.94</v>
      </c>
      <c r="E433" s="12">
        <v>103745078.31999999</v>
      </c>
      <c r="F433" s="12">
        <f t="shared" si="12"/>
        <v>102580629.38</v>
      </c>
      <c r="G433" s="13">
        <f t="shared" si="13"/>
        <v>88.093711846223158</v>
      </c>
    </row>
    <row r="434" spans="1:7" x14ac:dyDescent="0.3">
      <c r="A434" s="10" t="s">
        <v>63</v>
      </c>
      <c r="B434" s="11" t="str">
        <f>VLOOKUP(A434,Entidades!$A$1:$B$229,2,FALSE)</f>
        <v>FONDO ADAPTACIÓN</v>
      </c>
      <c r="C434" s="11" t="s">
        <v>14</v>
      </c>
      <c r="D434" s="12"/>
      <c r="E434" s="12">
        <v>0</v>
      </c>
      <c r="F434" s="12">
        <f t="shared" si="12"/>
        <v>0</v>
      </c>
      <c r="G434" s="13" t="str">
        <f t="shared" si="13"/>
        <v>NA</v>
      </c>
    </row>
    <row r="435" spans="1:7" x14ac:dyDescent="0.3">
      <c r="A435" s="10" t="s">
        <v>63</v>
      </c>
      <c r="B435" s="11" t="str">
        <f>VLOOKUP(A435,Entidades!$A$1:$B$229,2,FALSE)</f>
        <v>FONDO ADAPTACIÓN</v>
      </c>
      <c r="C435" s="11" t="s">
        <v>292</v>
      </c>
      <c r="D435" s="12">
        <v>307277725</v>
      </c>
      <c r="E435" s="12"/>
      <c r="F435" s="12">
        <f t="shared" si="12"/>
        <v>-307277725</v>
      </c>
      <c r="G435" s="13">
        <f t="shared" si="13"/>
        <v>-1</v>
      </c>
    </row>
    <row r="436" spans="1:7" x14ac:dyDescent="0.3">
      <c r="A436" s="10" t="s">
        <v>63</v>
      </c>
      <c r="B436" s="11" t="str">
        <f>VLOOKUP(A436,Entidades!$A$1:$B$229,2,FALSE)</f>
        <v>FONDO ADAPTACIÓN</v>
      </c>
      <c r="C436" s="11" t="s">
        <v>15</v>
      </c>
      <c r="D436" s="12"/>
      <c r="E436" s="12">
        <v>0</v>
      </c>
      <c r="F436" s="12">
        <f t="shared" si="12"/>
        <v>0</v>
      </c>
      <c r="G436" s="13" t="str">
        <f t="shared" si="13"/>
        <v>NA</v>
      </c>
    </row>
    <row r="437" spans="1:7" x14ac:dyDescent="0.3">
      <c r="A437" s="10" t="s">
        <v>64</v>
      </c>
      <c r="B437" s="11" t="str">
        <f>VLOOKUP(A437,Entidades!$A$1:$B$229,2,FALSE)</f>
        <v>MINISTERIO DE DEFENSA NACIONAL - GESTIÓN GENERAL</v>
      </c>
      <c r="C437" s="11" t="s">
        <v>4</v>
      </c>
      <c r="D437" s="12">
        <v>81078134.390000001</v>
      </c>
      <c r="E437" s="12">
        <v>68644784</v>
      </c>
      <c r="F437" s="12">
        <f t="shared" si="12"/>
        <v>-12433350.390000001</v>
      </c>
      <c r="G437" s="13">
        <f t="shared" si="13"/>
        <v>-0.15335022794423725</v>
      </c>
    </row>
    <row r="438" spans="1:7" x14ac:dyDescent="0.3">
      <c r="A438" s="10" t="s">
        <v>64</v>
      </c>
      <c r="B438" s="11" t="str">
        <f>VLOOKUP(A438,Entidades!$A$1:$B$229,2,FALSE)</f>
        <v>MINISTERIO DE DEFENSA NACIONAL - GESTIÓN GENERAL</v>
      </c>
      <c r="C438" s="11" t="s">
        <v>5</v>
      </c>
      <c r="D438" s="12">
        <v>2921118679.8499999</v>
      </c>
      <c r="E438" s="12">
        <v>2506483378.4200001</v>
      </c>
      <c r="F438" s="12">
        <f t="shared" si="12"/>
        <v>-414635301.42999983</v>
      </c>
      <c r="G438" s="13">
        <f t="shared" si="13"/>
        <v>-0.14194401079633348</v>
      </c>
    </row>
    <row r="439" spans="1:7" x14ac:dyDescent="0.3">
      <c r="A439" s="10" t="s">
        <v>64</v>
      </c>
      <c r="B439" s="11" t="str">
        <f>VLOOKUP(A439,Entidades!$A$1:$B$229,2,FALSE)</f>
        <v>MINISTERIO DE DEFENSA NACIONAL - GESTIÓN GENERAL</v>
      </c>
      <c r="C439" s="11" t="s">
        <v>53</v>
      </c>
      <c r="D439" s="12">
        <v>218566835.80000001</v>
      </c>
      <c r="E439" s="12">
        <v>707151.96</v>
      </c>
      <c r="F439" s="12">
        <f t="shared" si="12"/>
        <v>-217859683.84</v>
      </c>
      <c r="G439" s="13">
        <f t="shared" si="13"/>
        <v>-0.99676459625079128</v>
      </c>
    </row>
    <row r="440" spans="1:7" x14ac:dyDescent="0.3">
      <c r="A440" s="10" t="s">
        <v>64</v>
      </c>
      <c r="B440" s="11" t="str">
        <f>VLOOKUP(A440,Entidades!$A$1:$B$229,2,FALSE)</f>
        <v>MINISTERIO DE DEFENSA NACIONAL - GESTIÓN GENERAL</v>
      </c>
      <c r="C440" s="11" t="s">
        <v>25</v>
      </c>
      <c r="D440" s="12"/>
      <c r="E440" s="12">
        <v>59588395</v>
      </c>
      <c r="F440" s="12">
        <f t="shared" si="12"/>
        <v>59588395</v>
      </c>
      <c r="G440" s="13" t="str">
        <f t="shared" si="13"/>
        <v>NA</v>
      </c>
    </row>
    <row r="441" spans="1:7" x14ac:dyDescent="0.3">
      <c r="A441" s="10" t="s">
        <v>64</v>
      </c>
      <c r="B441" s="11" t="str">
        <f>VLOOKUP(A441,Entidades!$A$1:$B$229,2,FALSE)</f>
        <v>MINISTERIO DE DEFENSA NACIONAL - GESTIÓN GENERAL</v>
      </c>
      <c r="C441" s="11" t="s">
        <v>6</v>
      </c>
      <c r="D441" s="12">
        <v>232332162</v>
      </c>
      <c r="E441" s="12">
        <v>199328202</v>
      </c>
      <c r="F441" s="12">
        <f t="shared" si="12"/>
        <v>-33003960</v>
      </c>
      <c r="G441" s="13">
        <f t="shared" si="13"/>
        <v>-0.14205506338808141</v>
      </c>
    </row>
    <row r="442" spans="1:7" x14ac:dyDescent="0.3">
      <c r="A442" s="10" t="s">
        <v>64</v>
      </c>
      <c r="B442" s="11" t="str">
        <f>VLOOKUP(A442,Entidades!$A$1:$B$229,2,FALSE)</f>
        <v>MINISTERIO DE DEFENSA NACIONAL - GESTIÓN GENERAL</v>
      </c>
      <c r="C442" s="11" t="s">
        <v>7</v>
      </c>
      <c r="D442" s="12">
        <v>3389556654</v>
      </c>
      <c r="E442" s="12">
        <v>3596812583</v>
      </c>
      <c r="F442" s="12">
        <f t="shared" si="12"/>
        <v>207255929</v>
      </c>
      <c r="G442" s="13">
        <f t="shared" si="13"/>
        <v>6.1145438815845797E-2</v>
      </c>
    </row>
    <row r="443" spans="1:7" x14ac:dyDescent="0.3">
      <c r="A443" s="10" t="s">
        <v>64</v>
      </c>
      <c r="B443" s="11" t="str">
        <f>VLOOKUP(A443,Entidades!$A$1:$B$229,2,FALSE)</f>
        <v>MINISTERIO DE DEFENSA NACIONAL - GESTIÓN GENERAL</v>
      </c>
      <c r="C443" s="11" t="s">
        <v>8</v>
      </c>
      <c r="D443" s="12">
        <v>12512535193</v>
      </c>
      <c r="E443" s="12">
        <v>3802092318</v>
      </c>
      <c r="F443" s="12">
        <f t="shared" si="12"/>
        <v>-8710442875</v>
      </c>
      <c r="G443" s="13">
        <f t="shared" si="13"/>
        <v>-0.6961373327343735</v>
      </c>
    </row>
    <row r="444" spans="1:7" x14ac:dyDescent="0.3">
      <c r="A444" s="10" t="s">
        <v>64</v>
      </c>
      <c r="B444" s="11" t="str">
        <f>VLOOKUP(A444,Entidades!$A$1:$B$229,2,FALSE)</f>
        <v>MINISTERIO DE DEFENSA NACIONAL - GESTIÓN GENERAL</v>
      </c>
      <c r="C444" s="11" t="s">
        <v>10</v>
      </c>
      <c r="D444" s="12">
        <v>3534800832.8099999</v>
      </c>
      <c r="E444" s="12">
        <v>2274422817.6800003</v>
      </c>
      <c r="F444" s="12">
        <f t="shared" si="12"/>
        <v>-1260378015.1299996</v>
      </c>
      <c r="G444" s="13">
        <f t="shared" si="13"/>
        <v>-0.35656266781176993</v>
      </c>
    </row>
    <row r="445" spans="1:7" x14ac:dyDescent="0.3">
      <c r="A445" s="10" t="s">
        <v>64</v>
      </c>
      <c r="B445" s="11" t="str">
        <f>VLOOKUP(A445,Entidades!$A$1:$B$229,2,FALSE)</f>
        <v>MINISTERIO DE DEFENSA NACIONAL - GESTIÓN GENERAL</v>
      </c>
      <c r="C445" s="11" t="s">
        <v>11</v>
      </c>
      <c r="D445" s="12">
        <v>912003855.89999998</v>
      </c>
      <c r="E445" s="12">
        <v>381496677.13999999</v>
      </c>
      <c r="F445" s="12">
        <f t="shared" si="12"/>
        <v>-530507178.75999999</v>
      </c>
      <c r="G445" s="13">
        <f t="shared" si="13"/>
        <v>-0.58169400855928988</v>
      </c>
    </row>
    <row r="446" spans="1:7" x14ac:dyDescent="0.3">
      <c r="A446" s="10" t="s">
        <v>64</v>
      </c>
      <c r="B446" s="11" t="str">
        <f>VLOOKUP(A446,Entidades!$A$1:$B$229,2,FALSE)</f>
        <v>MINISTERIO DE DEFENSA NACIONAL - GESTIÓN GENERAL</v>
      </c>
      <c r="C446" s="11" t="s">
        <v>12</v>
      </c>
      <c r="D446" s="12">
        <v>15935603953.990002</v>
      </c>
      <c r="E446" s="12">
        <v>305479176742.44</v>
      </c>
      <c r="F446" s="12">
        <f t="shared" si="12"/>
        <v>289543572788.45001</v>
      </c>
      <c r="G446" s="13">
        <f t="shared" si="13"/>
        <v>18.169601454983027</v>
      </c>
    </row>
    <row r="447" spans="1:7" x14ac:dyDescent="0.3">
      <c r="A447" s="10" t="s">
        <v>64</v>
      </c>
      <c r="B447" s="11" t="str">
        <f>VLOOKUP(A447,Entidades!$A$1:$B$229,2,FALSE)</f>
        <v>MINISTERIO DE DEFENSA NACIONAL - GESTIÓN GENERAL</v>
      </c>
      <c r="C447" s="11" t="s">
        <v>13</v>
      </c>
      <c r="D447" s="12">
        <v>1988021793.23</v>
      </c>
      <c r="E447" s="12">
        <v>856037404.06999993</v>
      </c>
      <c r="F447" s="12">
        <f t="shared" si="12"/>
        <v>-1131984389.1600001</v>
      </c>
      <c r="G447" s="13">
        <f t="shared" si="13"/>
        <v>-0.56940240444790613</v>
      </c>
    </row>
    <row r="448" spans="1:7" x14ac:dyDescent="0.3">
      <c r="A448" s="10" t="s">
        <v>64</v>
      </c>
      <c r="B448" s="11" t="str">
        <f>VLOOKUP(A448,Entidades!$A$1:$B$229,2,FALSE)</f>
        <v>MINISTERIO DE DEFENSA NACIONAL - GESTIÓN GENERAL</v>
      </c>
      <c r="C448" s="11" t="s">
        <v>14</v>
      </c>
      <c r="D448" s="12">
        <v>7058034129.4699993</v>
      </c>
      <c r="E448" s="12">
        <v>2269762019.6999998</v>
      </c>
      <c r="F448" s="12">
        <f t="shared" si="12"/>
        <v>-4788272109.7699995</v>
      </c>
      <c r="G448" s="13">
        <f t="shared" si="13"/>
        <v>-0.67841441709344064</v>
      </c>
    </row>
    <row r="449" spans="1:7" x14ac:dyDescent="0.3">
      <c r="A449" s="10" t="s">
        <v>64</v>
      </c>
      <c r="B449" s="11" t="str">
        <f>VLOOKUP(A449,Entidades!$A$1:$B$229,2,FALSE)</f>
        <v>MINISTERIO DE DEFENSA NACIONAL - GESTIÓN GENERAL</v>
      </c>
      <c r="C449" s="11" t="s">
        <v>71</v>
      </c>
      <c r="D449" s="12">
        <v>3318627</v>
      </c>
      <c r="E449" s="12"/>
      <c r="F449" s="12">
        <f t="shared" si="12"/>
        <v>-3318627</v>
      </c>
      <c r="G449" s="13">
        <f t="shared" si="13"/>
        <v>-1</v>
      </c>
    </row>
    <row r="450" spans="1:7" x14ac:dyDescent="0.3">
      <c r="A450" s="10" t="s">
        <v>64</v>
      </c>
      <c r="B450" s="11" t="str">
        <f>VLOOKUP(A450,Entidades!$A$1:$B$229,2,FALSE)</f>
        <v>MINISTERIO DE DEFENSA NACIONAL - GESTIÓN GENERAL</v>
      </c>
      <c r="C450" s="11" t="s">
        <v>292</v>
      </c>
      <c r="D450" s="12">
        <v>293869559.63999999</v>
      </c>
      <c r="E450" s="12">
        <v>362058632.06999999</v>
      </c>
      <c r="F450" s="12">
        <f t="shared" si="12"/>
        <v>68189072.430000007</v>
      </c>
      <c r="G450" s="13">
        <f t="shared" si="13"/>
        <v>0.232038570151784</v>
      </c>
    </row>
    <row r="451" spans="1:7" x14ac:dyDescent="0.3">
      <c r="A451" s="10" t="s">
        <v>64</v>
      </c>
      <c r="B451" s="11" t="str">
        <f>VLOOKUP(A451,Entidades!$A$1:$B$229,2,FALSE)</f>
        <v>MINISTERIO DE DEFENSA NACIONAL - GESTIÓN GENERAL</v>
      </c>
      <c r="C451" s="11" t="s">
        <v>15</v>
      </c>
      <c r="D451" s="12">
        <v>1983549630.29</v>
      </c>
      <c r="E451" s="12">
        <v>1663875623.3699999</v>
      </c>
      <c r="F451" s="12">
        <f t="shared" si="12"/>
        <v>-319674006.92000008</v>
      </c>
      <c r="G451" s="13">
        <f t="shared" si="13"/>
        <v>-0.16116259560052598</v>
      </c>
    </row>
    <row r="452" spans="1:7" x14ac:dyDescent="0.3">
      <c r="A452" s="10" t="s">
        <v>64</v>
      </c>
      <c r="B452" s="11" t="str">
        <f>VLOOKUP(A452,Entidades!$A$1:$B$229,2,FALSE)</f>
        <v>MINISTERIO DE DEFENSA NACIONAL - GESTIÓN GENERAL</v>
      </c>
      <c r="C452" s="11" t="s">
        <v>16</v>
      </c>
      <c r="D452" s="12">
        <v>8818364708.7299995</v>
      </c>
      <c r="E452" s="12">
        <v>1747941117.21</v>
      </c>
      <c r="F452" s="12">
        <f t="shared" si="12"/>
        <v>-7070423591.5199995</v>
      </c>
      <c r="G452" s="13">
        <f t="shared" si="13"/>
        <v>-0.801783984339004</v>
      </c>
    </row>
    <row r="453" spans="1:7" x14ac:dyDescent="0.3">
      <c r="A453" s="10" t="s">
        <v>64</v>
      </c>
      <c r="B453" s="11" t="str">
        <f>VLOOKUP(A453,Entidades!$A$1:$B$229,2,FALSE)</f>
        <v>MINISTERIO DE DEFENSA NACIONAL - GESTIÓN GENERAL</v>
      </c>
      <c r="C453" s="11" t="s">
        <v>18</v>
      </c>
      <c r="D453" s="12"/>
      <c r="E453" s="12">
        <v>1925532941.0999999</v>
      </c>
      <c r="F453" s="12">
        <f t="shared" si="12"/>
        <v>1925532941.0999999</v>
      </c>
      <c r="G453" s="13" t="str">
        <f t="shared" si="13"/>
        <v>NA</v>
      </c>
    </row>
    <row r="454" spans="1:7" x14ac:dyDescent="0.3">
      <c r="A454" s="10" t="s">
        <v>65</v>
      </c>
      <c r="B454" s="11" t="str">
        <f>VLOOKUP(A454,Entidades!$A$1:$B$229,2,FALSE)</f>
        <v>MINISTERIO DE DEFENSA NACIONAL - COMANDO GENERAL</v>
      </c>
      <c r="C454" s="11" t="s">
        <v>4</v>
      </c>
      <c r="D454" s="12">
        <v>27160058</v>
      </c>
      <c r="E454" s="12">
        <v>26557934</v>
      </c>
      <c r="F454" s="12">
        <f t="shared" si="12"/>
        <v>-602124</v>
      </c>
      <c r="G454" s="13">
        <f t="shared" si="13"/>
        <v>-2.2169466648414373E-2</v>
      </c>
    </row>
    <row r="455" spans="1:7" x14ac:dyDescent="0.3">
      <c r="A455" s="10" t="s">
        <v>65</v>
      </c>
      <c r="B455" s="11" t="str">
        <f>VLOOKUP(A455,Entidades!$A$1:$B$229,2,FALSE)</f>
        <v>MINISTERIO DE DEFENSA NACIONAL - COMANDO GENERAL</v>
      </c>
      <c r="C455" s="11" t="s">
        <v>5</v>
      </c>
      <c r="D455" s="12">
        <v>1603339555.52</v>
      </c>
      <c r="E455" s="12">
        <v>1486703407</v>
      </c>
      <c r="F455" s="12">
        <f t="shared" si="12"/>
        <v>-116636148.51999998</v>
      </c>
      <c r="G455" s="13">
        <f t="shared" si="13"/>
        <v>-7.274575626756255E-2</v>
      </c>
    </row>
    <row r="456" spans="1:7" x14ac:dyDescent="0.3">
      <c r="A456" s="10" t="s">
        <v>65</v>
      </c>
      <c r="B456" s="11" t="str">
        <f>VLOOKUP(A456,Entidades!$A$1:$B$229,2,FALSE)</f>
        <v>MINISTERIO DE DEFENSA NACIONAL - COMANDO GENERAL</v>
      </c>
      <c r="C456" s="11" t="s">
        <v>53</v>
      </c>
      <c r="D456" s="12">
        <v>344416746</v>
      </c>
      <c r="E456" s="12">
        <v>398940919</v>
      </c>
      <c r="F456" s="12">
        <f t="shared" si="12"/>
        <v>54524173</v>
      </c>
      <c r="G456" s="13">
        <f t="shared" si="13"/>
        <v>0.15830871649893585</v>
      </c>
    </row>
    <row r="457" spans="1:7" x14ac:dyDescent="0.3">
      <c r="A457" s="10" t="s">
        <v>65</v>
      </c>
      <c r="B457" s="11" t="str">
        <f>VLOOKUP(A457,Entidades!$A$1:$B$229,2,FALSE)</f>
        <v>MINISTERIO DE DEFENSA NACIONAL - COMANDO GENERAL</v>
      </c>
      <c r="C457" s="11" t="s">
        <v>6</v>
      </c>
      <c r="D457" s="12">
        <v>39580839.5</v>
      </c>
      <c r="E457" s="12">
        <v>44609268.079999998</v>
      </c>
      <c r="F457" s="12">
        <f t="shared" si="12"/>
        <v>5028428.5799999982</v>
      </c>
      <c r="G457" s="13">
        <f t="shared" si="13"/>
        <v>0.12704198909171693</v>
      </c>
    </row>
    <row r="458" spans="1:7" x14ac:dyDescent="0.3">
      <c r="A458" s="10" t="s">
        <v>65</v>
      </c>
      <c r="B458" s="11" t="str">
        <f>VLOOKUP(A458,Entidades!$A$1:$B$229,2,FALSE)</f>
        <v>MINISTERIO DE DEFENSA NACIONAL - COMANDO GENERAL</v>
      </c>
      <c r="C458" s="11" t="s">
        <v>7</v>
      </c>
      <c r="D458" s="12">
        <v>676996656.5</v>
      </c>
      <c r="E458" s="12">
        <v>681533594</v>
      </c>
      <c r="F458" s="12">
        <f t="shared" si="12"/>
        <v>4536937.5</v>
      </c>
      <c r="G458" s="13">
        <f t="shared" si="13"/>
        <v>6.7015655933302231E-3</v>
      </c>
    </row>
    <row r="459" spans="1:7" x14ac:dyDescent="0.3">
      <c r="A459" s="10" t="s">
        <v>65</v>
      </c>
      <c r="B459" s="11" t="str">
        <f>VLOOKUP(A459,Entidades!$A$1:$B$229,2,FALSE)</f>
        <v>MINISTERIO DE DEFENSA NACIONAL - COMANDO GENERAL</v>
      </c>
      <c r="C459" s="11" t="s">
        <v>8</v>
      </c>
      <c r="D459" s="12">
        <v>8008971756</v>
      </c>
      <c r="E459" s="12">
        <v>8480219142</v>
      </c>
      <c r="F459" s="12">
        <f t="shared" si="12"/>
        <v>471247386</v>
      </c>
      <c r="G459" s="13">
        <f t="shared" si="13"/>
        <v>5.8839936056330873E-2</v>
      </c>
    </row>
    <row r="460" spans="1:7" x14ac:dyDescent="0.3">
      <c r="A460" s="10" t="s">
        <v>65</v>
      </c>
      <c r="B460" s="11" t="str">
        <f>VLOOKUP(A460,Entidades!$A$1:$B$229,2,FALSE)</f>
        <v>MINISTERIO DE DEFENSA NACIONAL - COMANDO GENERAL</v>
      </c>
      <c r="C460" s="11" t="s">
        <v>10</v>
      </c>
      <c r="D460" s="12">
        <v>3690845814.4899998</v>
      </c>
      <c r="E460" s="12">
        <v>4293182660.9200006</v>
      </c>
      <c r="F460" s="12">
        <f t="shared" ref="F460:F523" si="14">E460-D460</f>
        <v>602336846.43000078</v>
      </c>
      <c r="G460" s="13">
        <f t="shared" ref="G460:G523" si="15">IF(D460&gt;0,((E460-D460)/D460),"NA")</f>
        <v>0.16319750992178239</v>
      </c>
    </row>
    <row r="461" spans="1:7" x14ac:dyDescent="0.3">
      <c r="A461" s="10" t="s">
        <v>65</v>
      </c>
      <c r="B461" s="11" t="str">
        <f>VLOOKUP(A461,Entidades!$A$1:$B$229,2,FALSE)</f>
        <v>MINISTERIO DE DEFENSA NACIONAL - COMANDO GENERAL</v>
      </c>
      <c r="C461" s="11" t="s">
        <v>11</v>
      </c>
      <c r="D461" s="12">
        <v>26328538.280000001</v>
      </c>
      <c r="E461" s="12">
        <v>15835888.310000001</v>
      </c>
      <c r="F461" s="12">
        <f t="shared" si="14"/>
        <v>-10492649.970000001</v>
      </c>
      <c r="G461" s="13">
        <f t="shared" si="15"/>
        <v>-0.39852763030033278</v>
      </c>
    </row>
    <row r="462" spans="1:7" x14ac:dyDescent="0.3">
      <c r="A462" s="10" t="s">
        <v>65</v>
      </c>
      <c r="B462" s="11" t="str">
        <f>VLOOKUP(A462,Entidades!$A$1:$B$229,2,FALSE)</f>
        <v>MINISTERIO DE DEFENSA NACIONAL - COMANDO GENERAL</v>
      </c>
      <c r="C462" s="11" t="s">
        <v>12</v>
      </c>
      <c r="D462" s="12">
        <v>17000956557.659996</v>
      </c>
      <c r="E462" s="12">
        <v>12979672379.43</v>
      </c>
      <c r="F462" s="12">
        <f t="shared" si="14"/>
        <v>-4021284178.2299957</v>
      </c>
      <c r="G462" s="13">
        <f t="shared" si="15"/>
        <v>-0.23653281887942684</v>
      </c>
    </row>
    <row r="463" spans="1:7" x14ac:dyDescent="0.3">
      <c r="A463" s="10" t="s">
        <v>65</v>
      </c>
      <c r="B463" s="11" t="str">
        <f>VLOOKUP(A463,Entidades!$A$1:$B$229,2,FALSE)</f>
        <v>MINISTERIO DE DEFENSA NACIONAL - COMANDO GENERAL</v>
      </c>
      <c r="C463" s="11" t="s">
        <v>13</v>
      </c>
      <c r="D463" s="12">
        <v>2943472765.9499998</v>
      </c>
      <c r="E463" s="12">
        <v>1368966081.1099999</v>
      </c>
      <c r="F463" s="12">
        <f t="shared" si="14"/>
        <v>-1574506684.8399999</v>
      </c>
      <c r="G463" s="13">
        <f t="shared" si="15"/>
        <v>-0.53491464336067374</v>
      </c>
    </row>
    <row r="464" spans="1:7" x14ac:dyDescent="0.3">
      <c r="A464" s="10" t="s">
        <v>65</v>
      </c>
      <c r="B464" s="11" t="str">
        <f>VLOOKUP(A464,Entidades!$A$1:$B$229,2,FALSE)</f>
        <v>MINISTERIO DE DEFENSA NACIONAL - COMANDO GENERAL</v>
      </c>
      <c r="C464" s="11" t="s">
        <v>14</v>
      </c>
      <c r="D464" s="12">
        <v>1030792243.78</v>
      </c>
      <c r="E464" s="12">
        <v>1038655270.0599999</v>
      </c>
      <c r="F464" s="12">
        <f t="shared" si="14"/>
        <v>7863026.2799999714</v>
      </c>
      <c r="G464" s="13">
        <f t="shared" si="15"/>
        <v>7.6281387713644476E-3</v>
      </c>
    </row>
    <row r="465" spans="1:7" x14ac:dyDescent="0.3">
      <c r="A465" s="10" t="s">
        <v>65</v>
      </c>
      <c r="B465" s="11" t="str">
        <f>VLOOKUP(A465,Entidades!$A$1:$B$229,2,FALSE)</f>
        <v>MINISTERIO DE DEFENSA NACIONAL - COMANDO GENERAL</v>
      </c>
      <c r="C465" s="11" t="s">
        <v>292</v>
      </c>
      <c r="D465" s="12">
        <v>39647067</v>
      </c>
      <c r="E465" s="12">
        <v>49841400</v>
      </c>
      <c r="F465" s="12">
        <f t="shared" si="14"/>
        <v>10194333</v>
      </c>
      <c r="G465" s="13">
        <f t="shared" si="15"/>
        <v>0.25712704044412665</v>
      </c>
    </row>
    <row r="466" spans="1:7" x14ac:dyDescent="0.3">
      <c r="A466" s="10" t="s">
        <v>65</v>
      </c>
      <c r="B466" s="11" t="str">
        <f>VLOOKUP(A466,Entidades!$A$1:$B$229,2,FALSE)</f>
        <v>MINISTERIO DE DEFENSA NACIONAL - COMANDO GENERAL</v>
      </c>
      <c r="C466" s="11" t="s">
        <v>15</v>
      </c>
      <c r="D466" s="12">
        <v>1025322705.0599999</v>
      </c>
      <c r="E466" s="12">
        <v>1603175439.8399999</v>
      </c>
      <c r="F466" s="12">
        <f t="shared" si="14"/>
        <v>577852734.77999997</v>
      </c>
      <c r="G466" s="13">
        <f t="shared" si="15"/>
        <v>0.56358133095880791</v>
      </c>
    </row>
    <row r="467" spans="1:7" x14ac:dyDescent="0.3">
      <c r="A467" s="10" t="s">
        <v>65</v>
      </c>
      <c r="B467" s="11" t="str">
        <f>VLOOKUP(A467,Entidades!$A$1:$B$229,2,FALSE)</f>
        <v>MINISTERIO DE DEFENSA NACIONAL - COMANDO GENERAL</v>
      </c>
      <c r="C467" s="11" t="s">
        <v>16</v>
      </c>
      <c r="D467" s="12">
        <v>621154177.38999999</v>
      </c>
      <c r="E467" s="12">
        <v>29165949.989999998</v>
      </c>
      <c r="F467" s="12">
        <f t="shared" si="14"/>
        <v>-591988227.39999998</v>
      </c>
      <c r="G467" s="13">
        <f t="shared" si="15"/>
        <v>-0.9530455544667652</v>
      </c>
    </row>
    <row r="468" spans="1:7" x14ac:dyDescent="0.3">
      <c r="A468" s="10" t="s">
        <v>65</v>
      </c>
      <c r="B468" s="11" t="str">
        <f>VLOOKUP(A468,Entidades!$A$1:$B$229,2,FALSE)</f>
        <v>MINISTERIO DE DEFENSA NACIONAL - COMANDO GENERAL</v>
      </c>
      <c r="C468" s="11" t="s">
        <v>18</v>
      </c>
      <c r="D468" s="12">
        <v>14600000</v>
      </c>
      <c r="E468" s="12">
        <v>4599769928.7799997</v>
      </c>
      <c r="F468" s="12">
        <f t="shared" si="14"/>
        <v>4585169928.7799997</v>
      </c>
      <c r="G468" s="13">
        <f t="shared" si="15"/>
        <v>314.0527348479452</v>
      </c>
    </row>
    <row r="469" spans="1:7" x14ac:dyDescent="0.3">
      <c r="A469" s="10" t="s">
        <v>67</v>
      </c>
      <c r="B469" s="11" t="str">
        <f>VLOOKUP(A469,Entidades!$A$1:$B$229,2,FALSE)</f>
        <v>MINISTERIO DE DEFENSA NACIONAL - EJÉRCITO</v>
      </c>
      <c r="C469" s="11" t="s">
        <v>4</v>
      </c>
      <c r="D469" s="12">
        <v>235122622</v>
      </c>
      <c r="E469" s="12">
        <v>115219404</v>
      </c>
      <c r="F469" s="12">
        <f t="shared" si="14"/>
        <v>-119903218</v>
      </c>
      <c r="G469" s="13">
        <f t="shared" si="15"/>
        <v>-0.50996036442635451</v>
      </c>
    </row>
    <row r="470" spans="1:7" x14ac:dyDescent="0.3">
      <c r="A470" s="10" t="s">
        <v>67</v>
      </c>
      <c r="B470" s="11" t="str">
        <f>VLOOKUP(A470,Entidades!$A$1:$B$229,2,FALSE)</f>
        <v>MINISTERIO DE DEFENSA NACIONAL - EJÉRCITO</v>
      </c>
      <c r="C470" s="11" t="s">
        <v>5</v>
      </c>
      <c r="D470" s="12">
        <v>1180544649.21</v>
      </c>
      <c r="E470" s="12">
        <v>1855426251.52</v>
      </c>
      <c r="F470" s="12">
        <f t="shared" si="14"/>
        <v>674881602.30999994</v>
      </c>
      <c r="G470" s="13">
        <f t="shared" si="15"/>
        <v>0.571669697339799</v>
      </c>
    </row>
    <row r="471" spans="1:7" x14ac:dyDescent="0.3">
      <c r="A471" s="10" t="s">
        <v>67</v>
      </c>
      <c r="B471" s="11" t="str">
        <f>VLOOKUP(A471,Entidades!$A$1:$B$229,2,FALSE)</f>
        <v>MINISTERIO DE DEFENSA NACIONAL - EJÉRCITO</v>
      </c>
      <c r="C471" s="11" t="s">
        <v>53</v>
      </c>
      <c r="D471" s="12">
        <v>17543552557.59</v>
      </c>
      <c r="E471" s="12">
        <v>15678430861.630001</v>
      </c>
      <c r="F471" s="12">
        <f t="shared" si="14"/>
        <v>-1865121695.9599991</v>
      </c>
      <c r="G471" s="13">
        <f t="shared" si="15"/>
        <v>-0.10631379760954274</v>
      </c>
    </row>
    <row r="472" spans="1:7" x14ac:dyDescent="0.3">
      <c r="A472" s="10" t="s">
        <v>67</v>
      </c>
      <c r="B472" s="11" t="str">
        <f>VLOOKUP(A472,Entidades!$A$1:$B$229,2,FALSE)</f>
        <v>MINISTERIO DE DEFENSA NACIONAL - EJÉRCITO</v>
      </c>
      <c r="C472" s="11" t="s">
        <v>25</v>
      </c>
      <c r="D472" s="12"/>
      <c r="E472" s="12">
        <v>5198863689</v>
      </c>
      <c r="F472" s="12">
        <f t="shared" si="14"/>
        <v>5198863689</v>
      </c>
      <c r="G472" s="13" t="str">
        <f t="shared" si="15"/>
        <v>NA</v>
      </c>
    </row>
    <row r="473" spans="1:7" x14ac:dyDescent="0.3">
      <c r="A473" s="10" t="s">
        <v>67</v>
      </c>
      <c r="B473" s="11" t="str">
        <f>VLOOKUP(A473,Entidades!$A$1:$B$229,2,FALSE)</f>
        <v>MINISTERIO DE DEFENSA NACIONAL - EJÉRCITO</v>
      </c>
      <c r="C473" s="11" t="s">
        <v>6</v>
      </c>
      <c r="D473" s="12">
        <v>85541831717.75</v>
      </c>
      <c r="E473" s="12">
        <v>155830906009.64001</v>
      </c>
      <c r="F473" s="12">
        <f t="shared" si="14"/>
        <v>70289074291.890015</v>
      </c>
      <c r="G473" s="13">
        <f t="shared" si="15"/>
        <v>0.82169241504919721</v>
      </c>
    </row>
    <row r="474" spans="1:7" x14ac:dyDescent="0.3">
      <c r="A474" s="10" t="s">
        <v>67</v>
      </c>
      <c r="B474" s="11" t="str">
        <f>VLOOKUP(A474,Entidades!$A$1:$B$229,2,FALSE)</f>
        <v>MINISTERIO DE DEFENSA NACIONAL - EJÉRCITO</v>
      </c>
      <c r="C474" s="11" t="s">
        <v>7</v>
      </c>
      <c r="D474" s="12">
        <v>137877710504.28</v>
      </c>
      <c r="E474" s="12">
        <v>187743422943</v>
      </c>
      <c r="F474" s="12">
        <f t="shared" si="14"/>
        <v>49865712438.720001</v>
      </c>
      <c r="G474" s="13">
        <f t="shared" si="15"/>
        <v>0.36166623492904654</v>
      </c>
    </row>
    <row r="475" spans="1:7" x14ac:dyDescent="0.3">
      <c r="A475" s="10" t="s">
        <v>67</v>
      </c>
      <c r="B475" s="11" t="str">
        <f>VLOOKUP(A475,Entidades!$A$1:$B$229,2,FALSE)</f>
        <v>MINISTERIO DE DEFENSA NACIONAL - EJÉRCITO</v>
      </c>
      <c r="C475" s="11" t="s">
        <v>8</v>
      </c>
      <c r="D475" s="12">
        <v>70234702157</v>
      </c>
      <c r="E475" s="12">
        <v>80210572164</v>
      </c>
      <c r="F475" s="12">
        <f t="shared" si="14"/>
        <v>9975870007</v>
      </c>
      <c r="G475" s="13">
        <f t="shared" si="15"/>
        <v>0.14203619721630367</v>
      </c>
    </row>
    <row r="476" spans="1:7" x14ac:dyDescent="0.3">
      <c r="A476" s="10" t="s">
        <v>67</v>
      </c>
      <c r="B476" s="11" t="str">
        <f>VLOOKUP(A476,Entidades!$A$1:$B$229,2,FALSE)</f>
        <v>MINISTERIO DE DEFENSA NACIONAL - EJÉRCITO</v>
      </c>
      <c r="C476" s="11" t="s">
        <v>10</v>
      </c>
      <c r="D476" s="12">
        <v>5803314805.25</v>
      </c>
      <c r="E476" s="12">
        <v>12482134002.670002</v>
      </c>
      <c r="F476" s="12">
        <f t="shared" si="14"/>
        <v>6678819197.420002</v>
      </c>
      <c r="G476" s="13">
        <f t="shared" si="15"/>
        <v>1.1508628122978908</v>
      </c>
    </row>
    <row r="477" spans="1:7" x14ac:dyDescent="0.3">
      <c r="A477" s="10" t="s">
        <v>67</v>
      </c>
      <c r="B477" s="11" t="str">
        <f>VLOOKUP(A477,Entidades!$A$1:$B$229,2,FALSE)</f>
        <v>MINISTERIO DE DEFENSA NACIONAL - EJÉRCITO</v>
      </c>
      <c r="C477" s="11" t="s">
        <v>11</v>
      </c>
      <c r="D477" s="12">
        <v>2181465466.2600002</v>
      </c>
      <c r="E477" s="12">
        <v>1774973266.48</v>
      </c>
      <c r="F477" s="12">
        <f t="shared" si="14"/>
        <v>-406492199.78000021</v>
      </c>
      <c r="G477" s="13">
        <f t="shared" si="15"/>
        <v>-0.18633904871155638</v>
      </c>
    </row>
    <row r="478" spans="1:7" x14ac:dyDescent="0.3">
      <c r="A478" s="10" t="s">
        <v>67</v>
      </c>
      <c r="B478" s="11" t="str">
        <f>VLOOKUP(A478,Entidades!$A$1:$B$229,2,FALSE)</f>
        <v>MINISTERIO DE DEFENSA NACIONAL - EJÉRCITO</v>
      </c>
      <c r="C478" s="11" t="s">
        <v>12</v>
      </c>
      <c r="D478" s="12">
        <v>272406571150.85999</v>
      </c>
      <c r="E478" s="12">
        <v>209038292903.32999</v>
      </c>
      <c r="F478" s="12">
        <f t="shared" si="14"/>
        <v>-63368278247.529999</v>
      </c>
      <c r="G478" s="13">
        <f t="shared" si="15"/>
        <v>-0.23262389735979006</v>
      </c>
    </row>
    <row r="479" spans="1:7" x14ac:dyDescent="0.3">
      <c r="A479" s="10" t="s">
        <v>67</v>
      </c>
      <c r="B479" s="11" t="str">
        <f>VLOOKUP(A479,Entidades!$A$1:$B$229,2,FALSE)</f>
        <v>MINISTERIO DE DEFENSA NACIONAL - EJÉRCITO</v>
      </c>
      <c r="C479" s="11" t="s">
        <v>13</v>
      </c>
      <c r="D479" s="12">
        <v>57230995257.290001</v>
      </c>
      <c r="E479" s="12">
        <v>54801290852.369987</v>
      </c>
      <c r="F479" s="12">
        <f t="shared" si="14"/>
        <v>-2429704404.9200134</v>
      </c>
      <c r="G479" s="13">
        <f t="shared" si="15"/>
        <v>-4.2454344782873951E-2</v>
      </c>
    </row>
    <row r="480" spans="1:7" x14ac:dyDescent="0.3">
      <c r="A480" s="10" t="s">
        <v>67</v>
      </c>
      <c r="B480" s="11" t="str">
        <f>VLOOKUP(A480,Entidades!$A$1:$B$229,2,FALSE)</f>
        <v>MINISTERIO DE DEFENSA NACIONAL - EJÉRCITO</v>
      </c>
      <c r="C480" s="11" t="s">
        <v>14</v>
      </c>
      <c r="D480" s="12">
        <v>30034267682.780003</v>
      </c>
      <c r="E480" s="12">
        <v>26012315657.450001</v>
      </c>
      <c r="F480" s="12">
        <f t="shared" si="14"/>
        <v>-4021952025.3300018</v>
      </c>
      <c r="G480" s="13">
        <f t="shared" si="15"/>
        <v>-0.13391210559250519</v>
      </c>
    </row>
    <row r="481" spans="1:7" x14ac:dyDescent="0.3">
      <c r="A481" s="10" t="s">
        <v>67</v>
      </c>
      <c r="B481" s="11" t="str">
        <f>VLOOKUP(A481,Entidades!$A$1:$B$229,2,FALSE)</f>
        <v>MINISTERIO DE DEFENSA NACIONAL - EJÉRCITO</v>
      </c>
      <c r="C481" s="11" t="s">
        <v>292</v>
      </c>
      <c r="D481" s="12">
        <v>409711348.22000003</v>
      </c>
      <c r="E481" s="12">
        <v>429448175.86000001</v>
      </c>
      <c r="F481" s="12">
        <f t="shared" si="14"/>
        <v>19736827.639999986</v>
      </c>
      <c r="G481" s="13">
        <f t="shared" si="15"/>
        <v>4.817251883734016E-2</v>
      </c>
    </row>
    <row r="482" spans="1:7" x14ac:dyDescent="0.3">
      <c r="A482" s="10" t="s">
        <v>67</v>
      </c>
      <c r="B482" s="11" t="str">
        <f>VLOOKUP(A482,Entidades!$A$1:$B$229,2,FALSE)</f>
        <v>MINISTERIO DE DEFENSA NACIONAL - EJÉRCITO</v>
      </c>
      <c r="C482" s="11" t="s">
        <v>15</v>
      </c>
      <c r="D482" s="12">
        <v>37044859820.599998</v>
      </c>
      <c r="E482" s="12">
        <v>43145180096.340004</v>
      </c>
      <c r="F482" s="12">
        <f t="shared" si="14"/>
        <v>6100320275.7400055</v>
      </c>
      <c r="G482" s="13">
        <f t="shared" si="15"/>
        <v>0.16467386582868709</v>
      </c>
    </row>
    <row r="483" spans="1:7" x14ac:dyDescent="0.3">
      <c r="A483" s="10" t="s">
        <v>67</v>
      </c>
      <c r="B483" s="11" t="str">
        <f>VLOOKUP(A483,Entidades!$A$1:$B$229,2,FALSE)</f>
        <v>MINISTERIO DE DEFENSA NACIONAL - EJÉRCITO</v>
      </c>
      <c r="C483" s="11" t="s">
        <v>16</v>
      </c>
      <c r="D483" s="12">
        <v>241762605.43000001</v>
      </c>
      <c r="E483" s="12">
        <v>752057915.07999992</v>
      </c>
      <c r="F483" s="12">
        <f t="shared" si="14"/>
        <v>510295309.64999992</v>
      </c>
      <c r="G483" s="13">
        <f t="shared" si="15"/>
        <v>2.110728864550357</v>
      </c>
    </row>
    <row r="484" spans="1:7" x14ac:dyDescent="0.3">
      <c r="A484" s="10" t="s">
        <v>67</v>
      </c>
      <c r="B484" s="11" t="str">
        <f>VLOOKUP(A484,Entidades!$A$1:$B$229,2,FALSE)</f>
        <v>MINISTERIO DE DEFENSA NACIONAL - EJÉRCITO</v>
      </c>
      <c r="C484" s="11" t="s">
        <v>18</v>
      </c>
      <c r="D484" s="12">
        <v>27287947258.010002</v>
      </c>
      <c r="E484" s="12">
        <v>99248904679.659988</v>
      </c>
      <c r="F484" s="12">
        <f t="shared" si="14"/>
        <v>71960957421.649994</v>
      </c>
      <c r="G484" s="13">
        <f t="shared" si="15"/>
        <v>2.6370967644159031</v>
      </c>
    </row>
    <row r="485" spans="1:7" x14ac:dyDescent="0.3">
      <c r="A485" s="10" t="s">
        <v>68</v>
      </c>
      <c r="B485" s="11" t="str">
        <f>VLOOKUP(A485,Entidades!$A$1:$B$229,2,FALSE)</f>
        <v>MINISTERIO DE DEFENSA NACIONAL - ARMADA</v>
      </c>
      <c r="C485" s="11" t="s">
        <v>4</v>
      </c>
      <c r="D485" s="12">
        <v>17794633</v>
      </c>
      <c r="E485" s="12">
        <v>24253334</v>
      </c>
      <c r="F485" s="12">
        <f t="shared" si="14"/>
        <v>6458701</v>
      </c>
      <c r="G485" s="13">
        <f t="shared" si="15"/>
        <v>0.36295780868310124</v>
      </c>
    </row>
    <row r="486" spans="1:7" x14ac:dyDescent="0.3">
      <c r="A486" s="10" t="s">
        <v>68</v>
      </c>
      <c r="B486" s="11" t="str">
        <f>VLOOKUP(A486,Entidades!$A$1:$B$229,2,FALSE)</f>
        <v>MINISTERIO DE DEFENSA NACIONAL - ARMADA</v>
      </c>
      <c r="C486" s="11" t="s">
        <v>5</v>
      </c>
      <c r="D486" s="12">
        <v>2600298533.0099998</v>
      </c>
      <c r="E486" s="12">
        <v>3284923733.9899998</v>
      </c>
      <c r="F486" s="12">
        <f t="shared" si="14"/>
        <v>684625200.98000002</v>
      </c>
      <c r="G486" s="13">
        <f t="shared" si="15"/>
        <v>0.26328715425897875</v>
      </c>
    </row>
    <row r="487" spans="1:7" x14ac:dyDescent="0.3">
      <c r="A487" s="10" t="s">
        <v>68</v>
      </c>
      <c r="B487" s="11" t="str">
        <f>VLOOKUP(A487,Entidades!$A$1:$B$229,2,FALSE)</f>
        <v>MINISTERIO DE DEFENSA NACIONAL - ARMADA</v>
      </c>
      <c r="C487" s="11" t="s">
        <v>53</v>
      </c>
      <c r="D487" s="12">
        <v>7472122445.0900002</v>
      </c>
      <c r="E487" s="12">
        <v>6697343590.71</v>
      </c>
      <c r="F487" s="12">
        <f t="shared" si="14"/>
        <v>-774778854.38000011</v>
      </c>
      <c r="G487" s="13">
        <f t="shared" si="15"/>
        <v>-0.10368926099292101</v>
      </c>
    </row>
    <row r="488" spans="1:7" x14ac:dyDescent="0.3">
      <c r="A488" s="10" t="s">
        <v>68</v>
      </c>
      <c r="B488" s="11" t="str">
        <f>VLOOKUP(A488,Entidades!$A$1:$B$229,2,FALSE)</f>
        <v>MINISTERIO DE DEFENSA NACIONAL - ARMADA</v>
      </c>
      <c r="C488" s="11" t="s">
        <v>25</v>
      </c>
      <c r="D488" s="12"/>
      <c r="E488" s="12">
        <v>794450126</v>
      </c>
      <c r="F488" s="12">
        <f t="shared" si="14"/>
        <v>794450126</v>
      </c>
      <c r="G488" s="13" t="str">
        <f t="shared" si="15"/>
        <v>NA</v>
      </c>
    </row>
    <row r="489" spans="1:7" x14ac:dyDescent="0.3">
      <c r="A489" s="10" t="s">
        <v>68</v>
      </c>
      <c r="B489" s="11" t="str">
        <f>VLOOKUP(A489,Entidades!$A$1:$B$229,2,FALSE)</f>
        <v>MINISTERIO DE DEFENSA NACIONAL - ARMADA</v>
      </c>
      <c r="C489" s="11" t="s">
        <v>6</v>
      </c>
      <c r="D489" s="12">
        <v>6185789216.2999992</v>
      </c>
      <c r="E489" s="12">
        <v>7150375139.5799999</v>
      </c>
      <c r="F489" s="12">
        <f t="shared" si="14"/>
        <v>964585923.28000069</v>
      </c>
      <c r="G489" s="13">
        <f t="shared" si="15"/>
        <v>0.15593578920184467</v>
      </c>
    </row>
    <row r="490" spans="1:7" x14ac:dyDescent="0.3">
      <c r="A490" s="10" t="s">
        <v>68</v>
      </c>
      <c r="B490" s="11" t="str">
        <f>VLOOKUP(A490,Entidades!$A$1:$B$229,2,FALSE)</f>
        <v>MINISTERIO DE DEFENSA NACIONAL - ARMADA</v>
      </c>
      <c r="C490" s="11" t="s">
        <v>7</v>
      </c>
      <c r="D490" s="12">
        <v>49256425308.040001</v>
      </c>
      <c r="E490" s="12">
        <v>65091502853.420006</v>
      </c>
      <c r="F490" s="12">
        <f t="shared" si="14"/>
        <v>15835077545.380005</v>
      </c>
      <c r="G490" s="13">
        <f t="shared" si="15"/>
        <v>0.32148247556233611</v>
      </c>
    </row>
    <row r="491" spans="1:7" x14ac:dyDescent="0.3">
      <c r="A491" s="10" t="s">
        <v>68</v>
      </c>
      <c r="B491" s="11" t="str">
        <f>VLOOKUP(A491,Entidades!$A$1:$B$229,2,FALSE)</f>
        <v>MINISTERIO DE DEFENSA NACIONAL - ARMADA</v>
      </c>
      <c r="C491" s="11" t="s">
        <v>8</v>
      </c>
      <c r="D491" s="12">
        <v>3550244991</v>
      </c>
      <c r="E491" s="12">
        <v>5679344359</v>
      </c>
      <c r="F491" s="12">
        <f t="shared" si="14"/>
        <v>2129099368</v>
      </c>
      <c r="G491" s="13">
        <f t="shared" si="15"/>
        <v>0.59970491427981565</v>
      </c>
    </row>
    <row r="492" spans="1:7" x14ac:dyDescent="0.3">
      <c r="A492" s="10" t="s">
        <v>68</v>
      </c>
      <c r="B492" s="11" t="str">
        <f>VLOOKUP(A492,Entidades!$A$1:$B$229,2,FALSE)</f>
        <v>MINISTERIO DE DEFENSA NACIONAL - ARMADA</v>
      </c>
      <c r="C492" s="11" t="s">
        <v>10</v>
      </c>
      <c r="D492" s="12">
        <v>5741575669.7400007</v>
      </c>
      <c r="E492" s="12">
        <v>3504832097.5799999</v>
      </c>
      <c r="F492" s="12">
        <f t="shared" si="14"/>
        <v>-2236743572.1600008</v>
      </c>
      <c r="G492" s="13">
        <f t="shared" si="15"/>
        <v>-0.38956964095211316</v>
      </c>
    </row>
    <row r="493" spans="1:7" x14ac:dyDescent="0.3">
      <c r="A493" s="10" t="s">
        <v>68</v>
      </c>
      <c r="B493" s="11" t="str">
        <f>VLOOKUP(A493,Entidades!$A$1:$B$229,2,FALSE)</f>
        <v>MINISTERIO DE DEFENSA NACIONAL - ARMADA</v>
      </c>
      <c r="C493" s="11" t="s">
        <v>11</v>
      </c>
      <c r="D493" s="12">
        <v>1279774194</v>
      </c>
      <c r="E493" s="12">
        <v>350498140</v>
      </c>
      <c r="F493" s="12">
        <f t="shared" si="14"/>
        <v>-929276054</v>
      </c>
      <c r="G493" s="13">
        <f t="shared" si="15"/>
        <v>-0.72612501358188819</v>
      </c>
    </row>
    <row r="494" spans="1:7" x14ac:dyDescent="0.3">
      <c r="A494" s="10" t="s">
        <v>68</v>
      </c>
      <c r="B494" s="11" t="str">
        <f>VLOOKUP(A494,Entidades!$A$1:$B$229,2,FALSE)</f>
        <v>MINISTERIO DE DEFENSA NACIONAL - ARMADA</v>
      </c>
      <c r="C494" s="11" t="s">
        <v>12</v>
      </c>
      <c r="D494" s="12">
        <v>160286155151.09</v>
      </c>
      <c r="E494" s="12">
        <v>325800547693.22015</v>
      </c>
      <c r="F494" s="12">
        <f t="shared" si="14"/>
        <v>165514392542.13016</v>
      </c>
      <c r="G494" s="13">
        <f t="shared" si="15"/>
        <v>1.0326181471263809</v>
      </c>
    </row>
    <row r="495" spans="1:7" x14ac:dyDescent="0.3">
      <c r="A495" s="10" t="s">
        <v>68</v>
      </c>
      <c r="B495" s="11" t="str">
        <f>VLOOKUP(A495,Entidades!$A$1:$B$229,2,FALSE)</f>
        <v>MINISTERIO DE DEFENSA NACIONAL - ARMADA</v>
      </c>
      <c r="C495" s="11" t="s">
        <v>13</v>
      </c>
      <c r="D495" s="12">
        <v>11061020849.109999</v>
      </c>
      <c r="E495" s="12">
        <v>11774800315.050001</v>
      </c>
      <c r="F495" s="12">
        <f t="shared" si="14"/>
        <v>713779465.94000244</v>
      </c>
      <c r="G495" s="13">
        <f t="shared" si="15"/>
        <v>6.4531065954679501E-2</v>
      </c>
    </row>
    <row r="496" spans="1:7" x14ac:dyDescent="0.3">
      <c r="A496" s="10" t="s">
        <v>68</v>
      </c>
      <c r="B496" s="11" t="str">
        <f>VLOOKUP(A496,Entidades!$A$1:$B$229,2,FALSE)</f>
        <v>MINISTERIO DE DEFENSA NACIONAL - ARMADA</v>
      </c>
      <c r="C496" s="11" t="s">
        <v>14</v>
      </c>
      <c r="D496" s="12">
        <v>5350175328.4400005</v>
      </c>
      <c r="E496" s="12">
        <v>5575906063.1300001</v>
      </c>
      <c r="F496" s="12">
        <f t="shared" si="14"/>
        <v>225730734.68999958</v>
      </c>
      <c r="G496" s="13">
        <f t="shared" si="15"/>
        <v>4.2191278011036316E-2</v>
      </c>
    </row>
    <row r="497" spans="1:7" x14ac:dyDescent="0.3">
      <c r="A497" s="10" t="s">
        <v>68</v>
      </c>
      <c r="B497" s="11" t="str">
        <f>VLOOKUP(A497,Entidades!$A$1:$B$229,2,FALSE)</f>
        <v>MINISTERIO DE DEFENSA NACIONAL - ARMADA</v>
      </c>
      <c r="C497" s="11" t="s">
        <v>292</v>
      </c>
      <c r="D497" s="12">
        <v>1116612704.8599999</v>
      </c>
      <c r="E497" s="12">
        <v>1386714126.6999998</v>
      </c>
      <c r="F497" s="12">
        <f t="shared" si="14"/>
        <v>270101421.83999991</v>
      </c>
      <c r="G497" s="13">
        <f t="shared" si="15"/>
        <v>0.24189355957029438</v>
      </c>
    </row>
    <row r="498" spans="1:7" x14ac:dyDescent="0.3">
      <c r="A498" s="10" t="s">
        <v>68</v>
      </c>
      <c r="B498" s="11" t="str">
        <f>VLOOKUP(A498,Entidades!$A$1:$B$229,2,FALSE)</f>
        <v>MINISTERIO DE DEFENSA NACIONAL - ARMADA</v>
      </c>
      <c r="C498" s="11" t="s">
        <v>15</v>
      </c>
      <c r="D498" s="12">
        <v>14293947309.18</v>
      </c>
      <c r="E498" s="12">
        <v>11210901289.059999</v>
      </c>
      <c r="F498" s="12">
        <f t="shared" si="14"/>
        <v>-3083046020.1200008</v>
      </c>
      <c r="G498" s="13">
        <f t="shared" si="15"/>
        <v>-0.21568891737413756</v>
      </c>
    </row>
    <row r="499" spans="1:7" x14ac:dyDescent="0.3">
      <c r="A499" s="10" t="s">
        <v>68</v>
      </c>
      <c r="B499" s="11" t="str">
        <f>VLOOKUP(A499,Entidades!$A$1:$B$229,2,FALSE)</f>
        <v>MINISTERIO DE DEFENSA NACIONAL - ARMADA</v>
      </c>
      <c r="C499" s="11" t="s">
        <v>16</v>
      </c>
      <c r="D499" s="12">
        <v>61358700.18</v>
      </c>
      <c r="E499" s="12">
        <v>128325669.2</v>
      </c>
      <c r="F499" s="12">
        <f t="shared" si="14"/>
        <v>66966969.020000003</v>
      </c>
      <c r="G499" s="13">
        <f t="shared" si="15"/>
        <v>1.0914013631896986</v>
      </c>
    </row>
    <row r="500" spans="1:7" x14ac:dyDescent="0.3">
      <c r="A500" s="10" t="s">
        <v>68</v>
      </c>
      <c r="B500" s="11" t="str">
        <f>VLOOKUP(A500,Entidades!$A$1:$B$229,2,FALSE)</f>
        <v>MINISTERIO DE DEFENSA NACIONAL - ARMADA</v>
      </c>
      <c r="C500" s="11" t="s">
        <v>18</v>
      </c>
      <c r="D500" s="12">
        <v>8111262640.6300001</v>
      </c>
      <c r="E500" s="12">
        <v>33289856583.830002</v>
      </c>
      <c r="F500" s="12">
        <f t="shared" si="14"/>
        <v>25178593943.200001</v>
      </c>
      <c r="G500" s="13">
        <f t="shared" si="15"/>
        <v>3.1041522212680297</v>
      </c>
    </row>
    <row r="501" spans="1:7" x14ac:dyDescent="0.3">
      <c r="A501" s="10" t="s">
        <v>70</v>
      </c>
      <c r="B501" s="11" t="str">
        <f>VLOOKUP(A501,Entidades!$A$1:$B$229,2,FALSE)</f>
        <v>MINISTERIO DE DEFENSA NACIONAL - FUERZA AÉREA</v>
      </c>
      <c r="C501" s="11" t="s">
        <v>4</v>
      </c>
      <c r="D501" s="12">
        <v>93627066</v>
      </c>
      <c r="E501" s="12">
        <v>5000200</v>
      </c>
      <c r="F501" s="12">
        <f t="shared" si="14"/>
        <v>-88626866</v>
      </c>
      <c r="G501" s="13">
        <f t="shared" si="15"/>
        <v>-0.94659450291863256</v>
      </c>
    </row>
    <row r="502" spans="1:7" x14ac:dyDescent="0.3">
      <c r="A502" s="10" t="s">
        <v>70</v>
      </c>
      <c r="B502" s="11" t="str">
        <f>VLOOKUP(A502,Entidades!$A$1:$B$229,2,FALSE)</f>
        <v>MINISTERIO DE DEFENSA NACIONAL - FUERZA AÉREA</v>
      </c>
      <c r="C502" s="11" t="s">
        <v>5</v>
      </c>
      <c r="D502" s="12">
        <v>1278406392.26</v>
      </c>
      <c r="E502" s="12">
        <v>1233819079.5999999</v>
      </c>
      <c r="F502" s="12">
        <f t="shared" si="14"/>
        <v>-44587312.660000086</v>
      </c>
      <c r="G502" s="13">
        <f t="shared" si="15"/>
        <v>-3.4877260415741101E-2</v>
      </c>
    </row>
    <row r="503" spans="1:7" x14ac:dyDescent="0.3">
      <c r="A503" s="10" t="s">
        <v>70</v>
      </c>
      <c r="B503" s="11" t="str">
        <f>VLOOKUP(A503,Entidades!$A$1:$B$229,2,FALSE)</f>
        <v>MINISTERIO DE DEFENSA NACIONAL - FUERZA AÉREA</v>
      </c>
      <c r="C503" s="11" t="s">
        <v>53</v>
      </c>
      <c r="D503" s="12">
        <v>6150545353.1300001</v>
      </c>
      <c r="E503" s="12">
        <v>5889785180.2000008</v>
      </c>
      <c r="F503" s="12">
        <f t="shared" si="14"/>
        <v>-260760172.92999935</v>
      </c>
      <c r="G503" s="13">
        <f t="shared" si="15"/>
        <v>-4.239626861661934E-2</v>
      </c>
    </row>
    <row r="504" spans="1:7" x14ac:dyDescent="0.3">
      <c r="A504" s="10" t="s">
        <v>70</v>
      </c>
      <c r="B504" s="11" t="str">
        <f>VLOOKUP(A504,Entidades!$A$1:$B$229,2,FALSE)</f>
        <v>MINISTERIO DE DEFENSA NACIONAL - FUERZA AÉREA</v>
      </c>
      <c r="C504" s="11" t="s">
        <v>25</v>
      </c>
      <c r="D504" s="12"/>
      <c r="E504" s="12">
        <v>43919414</v>
      </c>
      <c r="F504" s="12">
        <f t="shared" si="14"/>
        <v>43919414</v>
      </c>
      <c r="G504" s="13" t="str">
        <f t="shared" si="15"/>
        <v>NA</v>
      </c>
    </row>
    <row r="505" spans="1:7" x14ac:dyDescent="0.3">
      <c r="A505" s="10" t="s">
        <v>70</v>
      </c>
      <c r="B505" s="11" t="str">
        <f>VLOOKUP(A505,Entidades!$A$1:$B$229,2,FALSE)</f>
        <v>MINISTERIO DE DEFENSA NACIONAL - FUERZA AÉREA</v>
      </c>
      <c r="C505" s="11" t="s">
        <v>6</v>
      </c>
      <c r="D505" s="12">
        <v>3015469676.25</v>
      </c>
      <c r="E505" s="12">
        <v>3383302231.1999998</v>
      </c>
      <c r="F505" s="12">
        <f t="shared" si="14"/>
        <v>367832554.94999981</v>
      </c>
      <c r="G505" s="13">
        <f t="shared" si="15"/>
        <v>0.12198184509931194</v>
      </c>
    </row>
    <row r="506" spans="1:7" x14ac:dyDescent="0.3">
      <c r="A506" s="10" t="s">
        <v>70</v>
      </c>
      <c r="B506" s="11" t="str">
        <f>VLOOKUP(A506,Entidades!$A$1:$B$229,2,FALSE)</f>
        <v>MINISTERIO DE DEFENSA NACIONAL - FUERZA AÉREA</v>
      </c>
      <c r="C506" s="11" t="s">
        <v>7</v>
      </c>
      <c r="D506" s="12">
        <v>21358653115.57</v>
      </c>
      <c r="E506" s="12">
        <v>21210812756.450001</v>
      </c>
      <c r="F506" s="12">
        <f t="shared" si="14"/>
        <v>-147840359.11999893</v>
      </c>
      <c r="G506" s="13">
        <f t="shared" si="15"/>
        <v>-6.9218015911418351E-3</v>
      </c>
    </row>
    <row r="507" spans="1:7" x14ac:dyDescent="0.3">
      <c r="A507" s="10" t="s">
        <v>70</v>
      </c>
      <c r="B507" s="11" t="str">
        <f>VLOOKUP(A507,Entidades!$A$1:$B$229,2,FALSE)</f>
        <v>MINISTERIO DE DEFENSA NACIONAL - FUERZA AÉREA</v>
      </c>
      <c r="C507" s="11" t="s">
        <v>8</v>
      </c>
      <c r="D507" s="12">
        <v>11459781147</v>
      </c>
      <c r="E507" s="12">
        <v>11304593365</v>
      </c>
      <c r="F507" s="12">
        <f t="shared" si="14"/>
        <v>-155187782</v>
      </c>
      <c r="G507" s="13">
        <f t="shared" si="15"/>
        <v>-1.3541949886244194E-2</v>
      </c>
    </row>
    <row r="508" spans="1:7" x14ac:dyDescent="0.3">
      <c r="A508" s="10" t="s">
        <v>70</v>
      </c>
      <c r="B508" s="11" t="str">
        <f>VLOOKUP(A508,Entidades!$A$1:$B$229,2,FALSE)</f>
        <v>MINISTERIO DE DEFENSA NACIONAL - FUERZA AÉREA</v>
      </c>
      <c r="C508" s="11" t="s">
        <v>10</v>
      </c>
      <c r="D508" s="12">
        <v>3746422135.6199999</v>
      </c>
      <c r="E508" s="12">
        <v>4143530581.3000002</v>
      </c>
      <c r="F508" s="12">
        <f t="shared" si="14"/>
        <v>397108445.68000031</v>
      </c>
      <c r="G508" s="13">
        <f t="shared" si="15"/>
        <v>0.10599671668187022</v>
      </c>
    </row>
    <row r="509" spans="1:7" x14ac:dyDescent="0.3">
      <c r="A509" s="10" t="s">
        <v>70</v>
      </c>
      <c r="B509" s="11" t="str">
        <f>VLOOKUP(A509,Entidades!$A$1:$B$229,2,FALSE)</f>
        <v>MINISTERIO DE DEFENSA NACIONAL - FUERZA AÉREA</v>
      </c>
      <c r="C509" s="11" t="s">
        <v>11</v>
      </c>
      <c r="D509" s="12">
        <v>68202075.599999994</v>
      </c>
      <c r="E509" s="12">
        <v>122130596.84</v>
      </c>
      <c r="F509" s="12">
        <f t="shared" si="14"/>
        <v>53928521.24000001</v>
      </c>
      <c r="G509" s="13">
        <f t="shared" si="15"/>
        <v>0.79071671595871507</v>
      </c>
    </row>
    <row r="510" spans="1:7" x14ac:dyDescent="0.3">
      <c r="A510" s="10" t="s">
        <v>70</v>
      </c>
      <c r="B510" s="11" t="str">
        <f>VLOOKUP(A510,Entidades!$A$1:$B$229,2,FALSE)</f>
        <v>MINISTERIO DE DEFENSA NACIONAL - FUERZA AÉREA</v>
      </c>
      <c r="C510" s="11" t="s">
        <v>12</v>
      </c>
      <c r="D510" s="12">
        <v>329312188147.69019</v>
      </c>
      <c r="E510" s="12">
        <v>300267310617.1001</v>
      </c>
      <c r="F510" s="12">
        <f t="shared" si="14"/>
        <v>-29044877530.590088</v>
      </c>
      <c r="G510" s="13">
        <f t="shared" si="15"/>
        <v>-8.8198610849969564E-2</v>
      </c>
    </row>
    <row r="511" spans="1:7" x14ac:dyDescent="0.3">
      <c r="A511" s="10" t="s">
        <v>70</v>
      </c>
      <c r="B511" s="11" t="str">
        <f>VLOOKUP(A511,Entidades!$A$1:$B$229,2,FALSE)</f>
        <v>MINISTERIO DE DEFENSA NACIONAL - FUERZA AÉREA</v>
      </c>
      <c r="C511" s="11" t="s">
        <v>13</v>
      </c>
      <c r="D511" s="12">
        <v>13325159735.529999</v>
      </c>
      <c r="E511" s="12">
        <v>12144127187.41</v>
      </c>
      <c r="F511" s="12">
        <f t="shared" si="14"/>
        <v>-1181032548.1199989</v>
      </c>
      <c r="G511" s="13">
        <f t="shared" si="15"/>
        <v>-8.8631774144583952E-2</v>
      </c>
    </row>
    <row r="512" spans="1:7" x14ac:dyDescent="0.3">
      <c r="A512" s="10" t="s">
        <v>70</v>
      </c>
      <c r="B512" s="11" t="str">
        <f>VLOOKUP(A512,Entidades!$A$1:$B$229,2,FALSE)</f>
        <v>MINISTERIO DE DEFENSA NACIONAL - FUERZA AÉREA</v>
      </c>
      <c r="C512" s="11" t="s">
        <v>14</v>
      </c>
      <c r="D512" s="12">
        <v>12535526279.449999</v>
      </c>
      <c r="E512" s="12">
        <v>12759326818.49</v>
      </c>
      <c r="F512" s="12">
        <f t="shared" si="14"/>
        <v>223800539.04000092</v>
      </c>
      <c r="G512" s="13">
        <f t="shared" si="15"/>
        <v>1.7853302210924026E-2</v>
      </c>
    </row>
    <row r="513" spans="1:7" x14ac:dyDescent="0.3">
      <c r="A513" s="10" t="s">
        <v>70</v>
      </c>
      <c r="B513" s="11" t="str">
        <f>VLOOKUP(A513,Entidades!$A$1:$B$229,2,FALSE)</f>
        <v>MINISTERIO DE DEFENSA NACIONAL - FUERZA AÉREA</v>
      </c>
      <c r="C513" s="11" t="s">
        <v>71</v>
      </c>
      <c r="D513" s="12">
        <v>228000</v>
      </c>
      <c r="E513" s="12">
        <v>950000</v>
      </c>
      <c r="F513" s="12">
        <f t="shared" si="14"/>
        <v>722000</v>
      </c>
      <c r="G513" s="13">
        <f t="shared" si="15"/>
        <v>3.1666666666666665</v>
      </c>
    </row>
    <row r="514" spans="1:7" x14ac:dyDescent="0.3">
      <c r="A514" s="10" t="s">
        <v>70</v>
      </c>
      <c r="B514" s="11" t="str">
        <f>VLOOKUP(A514,Entidades!$A$1:$B$229,2,FALSE)</f>
        <v>MINISTERIO DE DEFENSA NACIONAL - FUERZA AÉREA</v>
      </c>
      <c r="C514" s="11" t="s">
        <v>292</v>
      </c>
      <c r="D514" s="12">
        <v>4659241877</v>
      </c>
      <c r="E514" s="12">
        <v>5384825016.8199997</v>
      </c>
      <c r="F514" s="12">
        <f t="shared" si="14"/>
        <v>725583139.81999969</v>
      </c>
      <c r="G514" s="13">
        <f t="shared" si="15"/>
        <v>0.15572987172050173</v>
      </c>
    </row>
    <row r="515" spans="1:7" x14ac:dyDescent="0.3">
      <c r="A515" s="10" t="s">
        <v>70</v>
      </c>
      <c r="B515" s="11" t="str">
        <f>VLOOKUP(A515,Entidades!$A$1:$B$229,2,FALSE)</f>
        <v>MINISTERIO DE DEFENSA NACIONAL - FUERZA AÉREA</v>
      </c>
      <c r="C515" s="11" t="s">
        <v>15</v>
      </c>
      <c r="D515" s="12">
        <v>8120142222.5</v>
      </c>
      <c r="E515" s="12">
        <v>7310766712.5199995</v>
      </c>
      <c r="F515" s="12">
        <f t="shared" si="14"/>
        <v>-809375509.9800005</v>
      </c>
      <c r="G515" s="13">
        <f t="shared" si="15"/>
        <v>-9.9675041126411804E-2</v>
      </c>
    </row>
    <row r="516" spans="1:7" x14ac:dyDescent="0.3">
      <c r="A516" s="10" t="s">
        <v>70</v>
      </c>
      <c r="B516" s="11" t="str">
        <f>VLOOKUP(A516,Entidades!$A$1:$B$229,2,FALSE)</f>
        <v>MINISTERIO DE DEFENSA NACIONAL - FUERZA AÉREA</v>
      </c>
      <c r="C516" s="11" t="s">
        <v>16</v>
      </c>
      <c r="D516" s="12">
        <v>28707764842.599998</v>
      </c>
      <c r="E516" s="12">
        <v>19748427604.630001</v>
      </c>
      <c r="F516" s="12">
        <f t="shared" si="14"/>
        <v>-8959337237.9699974</v>
      </c>
      <c r="G516" s="13">
        <f t="shared" si="15"/>
        <v>-0.31208759327285091</v>
      </c>
    </row>
    <row r="517" spans="1:7" x14ac:dyDescent="0.3">
      <c r="A517" s="10" t="s">
        <v>70</v>
      </c>
      <c r="B517" s="11" t="str">
        <f>VLOOKUP(A517,Entidades!$A$1:$B$229,2,FALSE)</f>
        <v>MINISTERIO DE DEFENSA NACIONAL - FUERZA AÉREA</v>
      </c>
      <c r="C517" s="11" t="s">
        <v>18</v>
      </c>
      <c r="D517" s="12">
        <v>2634838434.2700005</v>
      </c>
      <c r="E517" s="12">
        <v>10137917096.990002</v>
      </c>
      <c r="F517" s="12">
        <f t="shared" si="14"/>
        <v>7503078662.7200012</v>
      </c>
      <c r="G517" s="13">
        <f t="shared" si="15"/>
        <v>2.8476427871748347</v>
      </c>
    </row>
    <row r="518" spans="1:7" x14ac:dyDescent="0.3">
      <c r="A518" s="10" t="s">
        <v>72</v>
      </c>
      <c r="B518" s="11" t="str">
        <f>VLOOKUP(A518,Entidades!$A$1:$B$229,2,FALSE)</f>
        <v>MINISTERIO DE DEFENSA NACIONAL - SALUD</v>
      </c>
      <c r="C518" s="11" t="s">
        <v>4</v>
      </c>
      <c r="D518" s="12">
        <v>2660490</v>
      </c>
      <c r="E518" s="12"/>
      <c r="F518" s="12">
        <f t="shared" si="14"/>
        <v>-2660490</v>
      </c>
      <c r="G518" s="13">
        <f t="shared" si="15"/>
        <v>-1</v>
      </c>
    </row>
    <row r="519" spans="1:7" x14ac:dyDescent="0.3">
      <c r="A519" s="10" t="s">
        <v>72</v>
      </c>
      <c r="B519" s="11" t="str">
        <f>VLOOKUP(A519,Entidades!$A$1:$B$229,2,FALSE)</f>
        <v>MINISTERIO DE DEFENSA NACIONAL - SALUD</v>
      </c>
      <c r="C519" s="11" t="s">
        <v>5</v>
      </c>
      <c r="D519" s="12">
        <v>3703976231.4900002</v>
      </c>
      <c r="E519" s="12">
        <v>4047848585.1900001</v>
      </c>
      <c r="F519" s="12">
        <f t="shared" si="14"/>
        <v>343872353.69999981</v>
      </c>
      <c r="G519" s="13">
        <f t="shared" si="15"/>
        <v>9.2838704194835003E-2</v>
      </c>
    </row>
    <row r="520" spans="1:7" x14ac:dyDescent="0.3">
      <c r="A520" s="10" t="s">
        <v>72</v>
      </c>
      <c r="B520" s="11" t="str">
        <f>VLOOKUP(A520,Entidades!$A$1:$B$229,2,FALSE)</f>
        <v>MINISTERIO DE DEFENSA NACIONAL - SALUD</v>
      </c>
      <c r="C520" s="11" t="s">
        <v>6</v>
      </c>
      <c r="D520" s="12">
        <v>487129191.75999999</v>
      </c>
      <c r="E520" s="12">
        <v>559895378.85000002</v>
      </c>
      <c r="F520" s="12">
        <f t="shared" si="14"/>
        <v>72766187.090000033</v>
      </c>
      <c r="G520" s="13">
        <f t="shared" si="15"/>
        <v>0.14937759493964109</v>
      </c>
    </row>
    <row r="521" spans="1:7" x14ac:dyDescent="0.3">
      <c r="A521" s="10" t="s">
        <v>72</v>
      </c>
      <c r="B521" s="11" t="str">
        <f>VLOOKUP(A521,Entidades!$A$1:$B$229,2,FALSE)</f>
        <v>MINISTERIO DE DEFENSA NACIONAL - SALUD</v>
      </c>
      <c r="C521" s="11" t="s">
        <v>7</v>
      </c>
      <c r="D521" s="12">
        <v>644974934.82000005</v>
      </c>
      <c r="E521" s="12">
        <v>885826442.98000002</v>
      </c>
      <c r="F521" s="12">
        <f t="shared" si="14"/>
        <v>240851508.15999997</v>
      </c>
      <c r="G521" s="13">
        <f t="shared" si="15"/>
        <v>0.37342770262416003</v>
      </c>
    </row>
    <row r="522" spans="1:7" x14ac:dyDescent="0.3">
      <c r="A522" s="10" t="s">
        <v>72</v>
      </c>
      <c r="B522" s="11" t="str">
        <f>VLOOKUP(A522,Entidades!$A$1:$B$229,2,FALSE)</f>
        <v>MINISTERIO DE DEFENSA NACIONAL - SALUD</v>
      </c>
      <c r="C522" s="11" t="s">
        <v>8</v>
      </c>
      <c r="D522" s="12">
        <v>90309452861</v>
      </c>
      <c r="E522" s="12">
        <v>89022019969</v>
      </c>
      <c r="F522" s="12">
        <f t="shared" si="14"/>
        <v>-1287432892</v>
      </c>
      <c r="G522" s="13">
        <f t="shared" si="15"/>
        <v>-1.4255793288677711E-2</v>
      </c>
    </row>
    <row r="523" spans="1:7" x14ac:dyDescent="0.3">
      <c r="A523" s="10" t="s">
        <v>72</v>
      </c>
      <c r="B523" s="11" t="str">
        <f>VLOOKUP(A523,Entidades!$A$1:$B$229,2,FALSE)</f>
        <v>MINISTERIO DE DEFENSA NACIONAL - SALUD</v>
      </c>
      <c r="C523" s="11" t="s">
        <v>10</v>
      </c>
      <c r="D523" s="12">
        <v>903716520.43000007</v>
      </c>
      <c r="E523" s="12">
        <v>939572783.56999993</v>
      </c>
      <c r="F523" s="12">
        <f t="shared" si="14"/>
        <v>35856263.139999866</v>
      </c>
      <c r="G523" s="13">
        <f t="shared" si="15"/>
        <v>3.967644978199468E-2</v>
      </c>
    </row>
    <row r="524" spans="1:7" x14ac:dyDescent="0.3">
      <c r="A524" s="10" t="s">
        <v>72</v>
      </c>
      <c r="B524" s="11" t="str">
        <f>VLOOKUP(A524,Entidades!$A$1:$B$229,2,FALSE)</f>
        <v>MINISTERIO DE DEFENSA NACIONAL - SALUD</v>
      </c>
      <c r="C524" s="11" t="s">
        <v>11</v>
      </c>
      <c r="D524" s="12">
        <v>1840036534.76</v>
      </c>
      <c r="E524" s="12">
        <v>1982941720</v>
      </c>
      <c r="F524" s="12">
        <f t="shared" ref="F524:F587" si="16">E524-D524</f>
        <v>142905185.24000001</v>
      </c>
      <c r="G524" s="13">
        <f t="shared" ref="G524:G587" si="17">IF(D524&gt;0,((E524-D524)/D524),"NA")</f>
        <v>7.7664319452569699E-2</v>
      </c>
    </row>
    <row r="525" spans="1:7" x14ac:dyDescent="0.3">
      <c r="A525" s="10" t="s">
        <v>72</v>
      </c>
      <c r="B525" s="11" t="str">
        <f>VLOOKUP(A525,Entidades!$A$1:$B$229,2,FALSE)</f>
        <v>MINISTERIO DE DEFENSA NACIONAL - SALUD</v>
      </c>
      <c r="C525" s="11" t="s">
        <v>12</v>
      </c>
      <c r="D525" s="12">
        <v>22531576054.060001</v>
      </c>
      <c r="E525" s="12">
        <v>17628519976.490002</v>
      </c>
      <c r="F525" s="12">
        <f t="shared" si="16"/>
        <v>-4903056077.5699997</v>
      </c>
      <c r="G525" s="13">
        <f t="shared" si="17"/>
        <v>-0.21760821638957253</v>
      </c>
    </row>
    <row r="526" spans="1:7" x14ac:dyDescent="0.3">
      <c r="A526" s="10" t="s">
        <v>72</v>
      </c>
      <c r="B526" s="11" t="str">
        <f>VLOOKUP(A526,Entidades!$A$1:$B$229,2,FALSE)</f>
        <v>MINISTERIO DE DEFENSA NACIONAL - SALUD</v>
      </c>
      <c r="C526" s="11" t="s">
        <v>13</v>
      </c>
      <c r="D526" s="12">
        <v>7298769917.6199999</v>
      </c>
      <c r="E526" s="12">
        <v>13412612707.130001</v>
      </c>
      <c r="F526" s="12">
        <f t="shared" si="16"/>
        <v>6113842789.5100012</v>
      </c>
      <c r="G526" s="13">
        <f t="shared" si="17"/>
        <v>0.83765385928258129</v>
      </c>
    </row>
    <row r="527" spans="1:7" x14ac:dyDescent="0.3">
      <c r="A527" s="10" t="s">
        <v>72</v>
      </c>
      <c r="B527" s="11" t="str">
        <f>VLOOKUP(A527,Entidades!$A$1:$B$229,2,FALSE)</f>
        <v>MINISTERIO DE DEFENSA NACIONAL - SALUD</v>
      </c>
      <c r="C527" s="11" t="s">
        <v>14</v>
      </c>
      <c r="D527" s="12">
        <v>1287427218.73</v>
      </c>
      <c r="E527" s="12">
        <v>1382714347.5500002</v>
      </c>
      <c r="F527" s="12">
        <f t="shared" si="16"/>
        <v>95287128.820000172</v>
      </c>
      <c r="G527" s="13">
        <f t="shared" si="17"/>
        <v>7.4013604368251162E-2</v>
      </c>
    </row>
    <row r="528" spans="1:7" x14ac:dyDescent="0.3">
      <c r="A528" s="10" t="s">
        <v>72</v>
      </c>
      <c r="B528" s="11" t="str">
        <f>VLOOKUP(A528,Entidades!$A$1:$B$229,2,FALSE)</f>
        <v>MINISTERIO DE DEFENSA NACIONAL - SALUD</v>
      </c>
      <c r="C528" s="11" t="s">
        <v>292</v>
      </c>
      <c r="D528" s="12">
        <v>3320690526.77</v>
      </c>
      <c r="E528" s="12">
        <v>3910889833.9200001</v>
      </c>
      <c r="F528" s="12">
        <f t="shared" si="16"/>
        <v>590199307.1500001</v>
      </c>
      <c r="G528" s="13">
        <f t="shared" si="17"/>
        <v>0.17773390877351061</v>
      </c>
    </row>
    <row r="529" spans="1:7" x14ac:dyDescent="0.3">
      <c r="A529" s="10" t="s">
        <v>72</v>
      </c>
      <c r="B529" s="11" t="str">
        <f>VLOOKUP(A529,Entidades!$A$1:$B$229,2,FALSE)</f>
        <v>MINISTERIO DE DEFENSA NACIONAL - SALUD</v>
      </c>
      <c r="C529" s="11" t="s">
        <v>15</v>
      </c>
      <c r="D529" s="12">
        <v>3211823102.8699999</v>
      </c>
      <c r="E529" s="12">
        <v>4491706378.4899998</v>
      </c>
      <c r="F529" s="12">
        <f t="shared" si="16"/>
        <v>1279883275.6199999</v>
      </c>
      <c r="G529" s="13">
        <f t="shared" si="17"/>
        <v>0.39849121032734652</v>
      </c>
    </row>
    <row r="530" spans="1:7" x14ac:dyDescent="0.3">
      <c r="A530" s="10" t="s">
        <v>72</v>
      </c>
      <c r="B530" s="11" t="str">
        <f>VLOOKUP(A530,Entidades!$A$1:$B$229,2,FALSE)</f>
        <v>MINISTERIO DE DEFENSA NACIONAL - SALUD</v>
      </c>
      <c r="C530" s="11" t="s">
        <v>16</v>
      </c>
      <c r="D530" s="12">
        <v>239958.5</v>
      </c>
      <c r="E530" s="12">
        <v>269520926.51999998</v>
      </c>
      <c r="F530" s="12">
        <f t="shared" si="16"/>
        <v>269280968.01999998</v>
      </c>
      <c r="G530" s="13">
        <f t="shared" si="17"/>
        <v>1122.198080168029</v>
      </c>
    </row>
    <row r="531" spans="1:7" x14ac:dyDescent="0.3">
      <c r="A531" s="10" t="s">
        <v>72</v>
      </c>
      <c r="B531" s="11" t="str">
        <f>VLOOKUP(A531,Entidades!$A$1:$B$229,2,FALSE)</f>
        <v>MINISTERIO DE DEFENSA NACIONAL - SALUD</v>
      </c>
      <c r="C531" s="11" t="s">
        <v>18</v>
      </c>
      <c r="D531" s="12">
        <v>5568596258.0200005</v>
      </c>
      <c r="E531" s="12">
        <v>3255970658.98</v>
      </c>
      <c r="F531" s="12">
        <f t="shared" si="16"/>
        <v>-2312625599.0400004</v>
      </c>
      <c r="G531" s="13">
        <f t="shared" si="17"/>
        <v>-0.41529776839348198</v>
      </c>
    </row>
    <row r="532" spans="1:7" x14ac:dyDescent="0.3">
      <c r="A532" s="10" t="s">
        <v>74</v>
      </c>
      <c r="B532" s="11" t="str">
        <f>VLOOKUP(A532,Entidades!$A$1:$B$229,2,FALSE)</f>
        <v>MINISTERIO DE DEFENSA NACIONAL - DIRECCIÓN GENERAL MARITIMA (DIMAR)</v>
      </c>
      <c r="C532" s="11" t="s">
        <v>4</v>
      </c>
      <c r="D532" s="12">
        <v>1966500</v>
      </c>
      <c r="E532" s="12">
        <v>20071500</v>
      </c>
      <c r="F532" s="12">
        <f t="shared" si="16"/>
        <v>18105000</v>
      </c>
      <c r="G532" s="13">
        <f t="shared" si="17"/>
        <v>9.2067124332570565</v>
      </c>
    </row>
    <row r="533" spans="1:7" x14ac:dyDescent="0.3">
      <c r="A533" s="10" t="s">
        <v>74</v>
      </c>
      <c r="B533" s="11" t="str">
        <f>VLOOKUP(A533,Entidades!$A$1:$B$229,2,FALSE)</f>
        <v>MINISTERIO DE DEFENSA NACIONAL - DIRECCIÓN GENERAL MARITIMA (DIMAR)</v>
      </c>
      <c r="C533" s="11" t="s">
        <v>5</v>
      </c>
      <c r="D533" s="12">
        <v>1657372372.51</v>
      </c>
      <c r="E533" s="12">
        <v>1456329951.4200001</v>
      </c>
      <c r="F533" s="12">
        <f t="shared" si="16"/>
        <v>-201042421.08999991</v>
      </c>
      <c r="G533" s="13">
        <f t="shared" si="17"/>
        <v>-0.12130190198931104</v>
      </c>
    </row>
    <row r="534" spans="1:7" x14ac:dyDescent="0.3">
      <c r="A534" s="10" t="s">
        <v>74</v>
      </c>
      <c r="B534" s="11" t="str">
        <f>VLOOKUP(A534,Entidades!$A$1:$B$229,2,FALSE)</f>
        <v>MINISTERIO DE DEFENSA NACIONAL - DIRECCIÓN GENERAL MARITIMA (DIMAR)</v>
      </c>
      <c r="C534" s="11" t="s">
        <v>25</v>
      </c>
      <c r="D534" s="12"/>
      <c r="E534" s="12">
        <v>21205800</v>
      </c>
      <c r="F534" s="12">
        <f t="shared" si="16"/>
        <v>21205800</v>
      </c>
      <c r="G534" s="13" t="str">
        <f t="shared" si="17"/>
        <v>NA</v>
      </c>
    </row>
    <row r="535" spans="1:7" x14ac:dyDescent="0.3">
      <c r="A535" s="10" t="s">
        <v>74</v>
      </c>
      <c r="B535" s="11" t="str">
        <f>VLOOKUP(A535,Entidades!$A$1:$B$229,2,FALSE)</f>
        <v>MINISTERIO DE DEFENSA NACIONAL - DIRECCIÓN GENERAL MARITIMA (DIMAR)</v>
      </c>
      <c r="C535" s="11" t="s">
        <v>6</v>
      </c>
      <c r="D535" s="12">
        <v>326096959.92000002</v>
      </c>
      <c r="E535" s="12">
        <v>174264902.66</v>
      </c>
      <c r="F535" s="12">
        <f t="shared" si="16"/>
        <v>-151832057.26000002</v>
      </c>
      <c r="G535" s="13">
        <f t="shared" si="17"/>
        <v>-0.46560402555500158</v>
      </c>
    </row>
    <row r="536" spans="1:7" x14ac:dyDescent="0.3">
      <c r="A536" s="10" t="s">
        <v>74</v>
      </c>
      <c r="B536" s="11" t="str">
        <f>VLOOKUP(A536,Entidades!$A$1:$B$229,2,FALSE)</f>
        <v>MINISTERIO DE DEFENSA NACIONAL - DIRECCIÓN GENERAL MARITIMA (DIMAR)</v>
      </c>
      <c r="C536" s="11" t="s">
        <v>7</v>
      </c>
      <c r="D536" s="12">
        <v>2220323876.1599998</v>
      </c>
      <c r="E536" s="12">
        <v>3187192739.3699999</v>
      </c>
      <c r="F536" s="12">
        <f t="shared" si="16"/>
        <v>966868863.21000004</v>
      </c>
      <c r="G536" s="13">
        <f t="shared" si="17"/>
        <v>0.43546298519393395</v>
      </c>
    </row>
    <row r="537" spans="1:7" x14ac:dyDescent="0.3">
      <c r="A537" s="10" t="s">
        <v>74</v>
      </c>
      <c r="B537" s="11" t="str">
        <f>VLOOKUP(A537,Entidades!$A$1:$B$229,2,FALSE)</f>
        <v>MINISTERIO DE DEFENSA NACIONAL - DIRECCIÓN GENERAL MARITIMA (DIMAR)</v>
      </c>
      <c r="C537" s="11" t="s">
        <v>8</v>
      </c>
      <c r="D537" s="12">
        <v>20373489009</v>
      </c>
      <c r="E537" s="12">
        <v>22042008327</v>
      </c>
      <c r="F537" s="12">
        <f t="shared" si="16"/>
        <v>1668519318</v>
      </c>
      <c r="G537" s="13">
        <f t="shared" si="17"/>
        <v>8.18965920497432E-2</v>
      </c>
    </row>
    <row r="538" spans="1:7" x14ac:dyDescent="0.3">
      <c r="A538" s="10" t="s">
        <v>74</v>
      </c>
      <c r="B538" s="11" t="str">
        <f>VLOOKUP(A538,Entidades!$A$1:$B$229,2,FALSE)</f>
        <v>MINISTERIO DE DEFENSA NACIONAL - DIRECCIÓN GENERAL MARITIMA (DIMAR)</v>
      </c>
      <c r="C538" s="11" t="s">
        <v>10</v>
      </c>
      <c r="D538" s="12">
        <v>1316526596.3599999</v>
      </c>
      <c r="E538" s="12">
        <v>816373908.05999994</v>
      </c>
      <c r="F538" s="12">
        <f t="shared" si="16"/>
        <v>-500152688.29999995</v>
      </c>
      <c r="G538" s="13">
        <f t="shared" si="17"/>
        <v>-0.37990321629874224</v>
      </c>
    </row>
    <row r="539" spans="1:7" x14ac:dyDescent="0.3">
      <c r="A539" s="10" t="s">
        <v>74</v>
      </c>
      <c r="B539" s="11" t="str">
        <f>VLOOKUP(A539,Entidades!$A$1:$B$229,2,FALSE)</f>
        <v>MINISTERIO DE DEFENSA NACIONAL - DIRECCIÓN GENERAL MARITIMA (DIMAR)</v>
      </c>
      <c r="C539" s="11" t="s">
        <v>11</v>
      </c>
      <c r="D539" s="12">
        <v>5589866</v>
      </c>
      <c r="E539" s="12">
        <v>17991985</v>
      </c>
      <c r="F539" s="12">
        <f t="shared" si="16"/>
        <v>12402119</v>
      </c>
      <c r="G539" s="13">
        <f t="shared" si="17"/>
        <v>2.2186791239718446</v>
      </c>
    </row>
    <row r="540" spans="1:7" x14ac:dyDescent="0.3">
      <c r="A540" s="10" t="s">
        <v>74</v>
      </c>
      <c r="B540" s="11" t="str">
        <f>VLOOKUP(A540,Entidades!$A$1:$B$229,2,FALSE)</f>
        <v>MINISTERIO DE DEFENSA NACIONAL - DIRECCIÓN GENERAL MARITIMA (DIMAR)</v>
      </c>
      <c r="C540" s="11" t="s">
        <v>12</v>
      </c>
      <c r="D540" s="12">
        <v>32764484726.279999</v>
      </c>
      <c r="E540" s="12">
        <v>26274561965.700001</v>
      </c>
      <c r="F540" s="12">
        <f t="shared" si="16"/>
        <v>-6489922760.579998</v>
      </c>
      <c r="G540" s="13">
        <f t="shared" si="17"/>
        <v>-0.19807797420890033</v>
      </c>
    </row>
    <row r="541" spans="1:7" x14ac:dyDescent="0.3">
      <c r="A541" s="10" t="s">
        <v>74</v>
      </c>
      <c r="B541" s="11" t="str">
        <f>VLOOKUP(A541,Entidades!$A$1:$B$229,2,FALSE)</f>
        <v>MINISTERIO DE DEFENSA NACIONAL - DIRECCIÓN GENERAL MARITIMA (DIMAR)</v>
      </c>
      <c r="C541" s="11" t="s">
        <v>13</v>
      </c>
      <c r="D541" s="12">
        <v>891606878.65999997</v>
      </c>
      <c r="E541" s="12">
        <v>7918139916.1499987</v>
      </c>
      <c r="F541" s="12">
        <f t="shared" si="16"/>
        <v>7026533037.4899988</v>
      </c>
      <c r="G541" s="13">
        <f t="shared" si="17"/>
        <v>7.8807523872518876</v>
      </c>
    </row>
    <row r="542" spans="1:7" x14ac:dyDescent="0.3">
      <c r="A542" s="10" t="s">
        <v>74</v>
      </c>
      <c r="B542" s="11" t="str">
        <f>VLOOKUP(A542,Entidades!$A$1:$B$229,2,FALSE)</f>
        <v>MINISTERIO DE DEFENSA NACIONAL - DIRECCIÓN GENERAL MARITIMA (DIMAR)</v>
      </c>
      <c r="C542" s="11" t="s">
        <v>14</v>
      </c>
      <c r="D542" s="12">
        <v>626378089.95000005</v>
      </c>
      <c r="E542" s="12">
        <v>1190801732.6799998</v>
      </c>
      <c r="F542" s="12">
        <f t="shared" si="16"/>
        <v>564423642.72999978</v>
      </c>
      <c r="G542" s="13">
        <f t="shared" si="17"/>
        <v>0.90109097330504373</v>
      </c>
    </row>
    <row r="543" spans="1:7" x14ac:dyDescent="0.3">
      <c r="A543" s="10" t="s">
        <v>74</v>
      </c>
      <c r="B543" s="11" t="str">
        <f>VLOOKUP(A543,Entidades!$A$1:$B$229,2,FALSE)</f>
        <v>MINISTERIO DE DEFENSA NACIONAL - DIRECCIÓN GENERAL MARITIMA (DIMAR)</v>
      </c>
      <c r="C543" s="11" t="s">
        <v>292</v>
      </c>
      <c r="D543" s="12">
        <v>3075322000.0500002</v>
      </c>
      <c r="E543" s="12">
        <v>3443360852.54</v>
      </c>
      <c r="F543" s="12">
        <f t="shared" si="16"/>
        <v>368038852.48999977</v>
      </c>
      <c r="G543" s="13">
        <f t="shared" si="17"/>
        <v>0.11967489989146372</v>
      </c>
    </row>
    <row r="544" spans="1:7" x14ac:dyDescent="0.3">
      <c r="A544" s="10" t="s">
        <v>74</v>
      </c>
      <c r="B544" s="11" t="str">
        <f>VLOOKUP(A544,Entidades!$A$1:$B$229,2,FALSE)</f>
        <v>MINISTERIO DE DEFENSA NACIONAL - DIRECCIÓN GENERAL MARITIMA (DIMAR)</v>
      </c>
      <c r="C544" s="11" t="s">
        <v>15</v>
      </c>
      <c r="D544" s="12">
        <v>637627124</v>
      </c>
      <c r="E544" s="12">
        <v>838095653.53999996</v>
      </c>
      <c r="F544" s="12">
        <f t="shared" si="16"/>
        <v>200468529.53999996</v>
      </c>
      <c r="G544" s="13">
        <f t="shared" si="17"/>
        <v>0.31439774437826451</v>
      </c>
    </row>
    <row r="545" spans="1:7" x14ac:dyDescent="0.3">
      <c r="A545" s="10" t="s">
        <v>74</v>
      </c>
      <c r="B545" s="11" t="str">
        <f>VLOOKUP(A545,Entidades!$A$1:$B$229,2,FALSE)</f>
        <v>MINISTERIO DE DEFENSA NACIONAL - DIRECCIÓN GENERAL MARITIMA (DIMAR)</v>
      </c>
      <c r="C545" s="11" t="s">
        <v>16</v>
      </c>
      <c r="D545" s="12">
        <v>1328648909.1400001</v>
      </c>
      <c r="E545" s="12">
        <v>12000000</v>
      </c>
      <c r="F545" s="12">
        <f t="shared" si="16"/>
        <v>-1316648909.1400001</v>
      </c>
      <c r="G545" s="13">
        <f t="shared" si="17"/>
        <v>-0.9909682686543827</v>
      </c>
    </row>
    <row r="546" spans="1:7" x14ac:dyDescent="0.3">
      <c r="A546" s="10" t="s">
        <v>74</v>
      </c>
      <c r="B546" s="11" t="str">
        <f>VLOOKUP(A546,Entidades!$A$1:$B$229,2,FALSE)</f>
        <v>MINISTERIO DE DEFENSA NACIONAL - DIRECCIÓN GENERAL MARITIMA (DIMAR)</v>
      </c>
      <c r="C546" s="11" t="s">
        <v>18</v>
      </c>
      <c r="D546" s="12"/>
      <c r="E546" s="12">
        <v>304710.39</v>
      </c>
      <c r="F546" s="12">
        <f t="shared" si="16"/>
        <v>304710.39</v>
      </c>
      <c r="G546" s="13" t="str">
        <f t="shared" si="17"/>
        <v>NA</v>
      </c>
    </row>
    <row r="547" spans="1:7" x14ac:dyDescent="0.3">
      <c r="A547" s="10" t="s">
        <v>75</v>
      </c>
      <c r="B547" s="11" t="str">
        <f>VLOOKUP(A547,Entidades!$A$1:$B$229,2,FALSE)</f>
        <v>MINISTERIO DE DEFENSA NACIONAL - DIRECCIÓN DE VETERANOS Y REHABILITACIÓN INCLUSIVA</v>
      </c>
      <c r="C547" s="11" t="s">
        <v>5</v>
      </c>
      <c r="D547" s="12">
        <v>374068969</v>
      </c>
      <c r="E547" s="12">
        <v>23747644</v>
      </c>
      <c r="F547" s="12">
        <f t="shared" si="16"/>
        <v>-350321325</v>
      </c>
      <c r="G547" s="13">
        <f t="shared" si="17"/>
        <v>-0.93651533281821087</v>
      </c>
    </row>
    <row r="548" spans="1:7" x14ac:dyDescent="0.3">
      <c r="A548" s="10" t="s">
        <v>75</v>
      </c>
      <c r="B548" s="11" t="str">
        <f>VLOOKUP(A548,Entidades!$A$1:$B$229,2,FALSE)</f>
        <v>MINISTERIO DE DEFENSA NACIONAL - DIRECCIÓN DE VETERANOS Y REHABILITACIÓN INCLUSIVA</v>
      </c>
      <c r="C548" s="11" t="s">
        <v>53</v>
      </c>
      <c r="D548" s="12">
        <v>775527.57</v>
      </c>
      <c r="E548" s="12">
        <v>0</v>
      </c>
      <c r="F548" s="12">
        <f t="shared" si="16"/>
        <v>-775527.57</v>
      </c>
      <c r="G548" s="13">
        <f t="shared" si="17"/>
        <v>-1</v>
      </c>
    </row>
    <row r="549" spans="1:7" x14ac:dyDescent="0.3">
      <c r="A549" s="10" t="s">
        <v>75</v>
      </c>
      <c r="B549" s="11" t="str">
        <f>VLOOKUP(A549,Entidades!$A$1:$B$229,2,FALSE)</f>
        <v>MINISTERIO DE DEFENSA NACIONAL - DIRECCIÓN DE VETERANOS Y REHABILITACIÓN INCLUSIVA</v>
      </c>
      <c r="C549" s="11" t="s">
        <v>6</v>
      </c>
      <c r="D549" s="12">
        <v>82375347</v>
      </c>
      <c r="E549" s="12">
        <v>235613930</v>
      </c>
      <c r="F549" s="12">
        <f t="shared" si="16"/>
        <v>153238583</v>
      </c>
      <c r="G549" s="13">
        <f t="shared" si="17"/>
        <v>1.8602481031126947</v>
      </c>
    </row>
    <row r="550" spans="1:7" x14ac:dyDescent="0.3">
      <c r="A550" s="10" t="s">
        <v>75</v>
      </c>
      <c r="B550" s="11" t="str">
        <f>VLOOKUP(A550,Entidades!$A$1:$B$229,2,FALSE)</f>
        <v>MINISTERIO DE DEFENSA NACIONAL - DIRECCIÓN DE VETERANOS Y REHABILITACIÓN INCLUSIVA</v>
      </c>
      <c r="C550" s="11" t="s">
        <v>7</v>
      </c>
      <c r="D550" s="12">
        <v>486943890</v>
      </c>
      <c r="E550" s="12">
        <v>588997731</v>
      </c>
      <c r="F550" s="12">
        <f t="shared" si="16"/>
        <v>102053841</v>
      </c>
      <c r="G550" s="13">
        <f t="shared" si="17"/>
        <v>0.20958028860368286</v>
      </c>
    </row>
    <row r="551" spans="1:7" x14ac:dyDescent="0.3">
      <c r="A551" s="10" t="s">
        <v>75</v>
      </c>
      <c r="B551" s="11" t="str">
        <f>VLOOKUP(A551,Entidades!$A$1:$B$229,2,FALSE)</f>
        <v>MINISTERIO DE DEFENSA NACIONAL - DIRECCIÓN DE VETERANOS Y REHABILITACIÓN INCLUSIVA</v>
      </c>
      <c r="C551" s="11" t="s">
        <v>8</v>
      </c>
      <c r="D551" s="12">
        <v>1153200666</v>
      </c>
      <c r="E551" s="12">
        <v>1332797581</v>
      </c>
      <c r="F551" s="12">
        <f t="shared" si="16"/>
        <v>179596915</v>
      </c>
      <c r="G551" s="13">
        <f t="shared" si="17"/>
        <v>0.15573778293326099</v>
      </c>
    </row>
    <row r="552" spans="1:7" x14ac:dyDescent="0.3">
      <c r="A552" s="10" t="s">
        <v>75</v>
      </c>
      <c r="B552" s="11" t="str">
        <f>VLOOKUP(A552,Entidades!$A$1:$B$229,2,FALSE)</f>
        <v>MINISTERIO DE DEFENSA NACIONAL - DIRECCIÓN DE VETERANOS Y REHABILITACIÓN INCLUSIVA</v>
      </c>
      <c r="C552" s="11" t="s">
        <v>10</v>
      </c>
      <c r="D552" s="12">
        <v>126867616.71000001</v>
      </c>
      <c r="E552" s="12">
        <v>101443079.13</v>
      </c>
      <c r="F552" s="12">
        <f t="shared" si="16"/>
        <v>-25424537.580000013</v>
      </c>
      <c r="G552" s="13">
        <f t="shared" si="17"/>
        <v>-0.20040210606396605</v>
      </c>
    </row>
    <row r="553" spans="1:7" x14ac:dyDescent="0.3">
      <c r="A553" s="10" t="s">
        <v>75</v>
      </c>
      <c r="B553" s="11" t="str">
        <f>VLOOKUP(A553,Entidades!$A$1:$B$229,2,FALSE)</f>
        <v>MINISTERIO DE DEFENSA NACIONAL - DIRECCIÓN DE VETERANOS Y REHABILITACIÓN INCLUSIVA</v>
      </c>
      <c r="C553" s="11" t="s">
        <v>11</v>
      </c>
      <c r="D553" s="12">
        <v>79938830</v>
      </c>
      <c r="E553" s="12">
        <v>91424192</v>
      </c>
      <c r="F553" s="12">
        <f t="shared" si="16"/>
        <v>11485362</v>
      </c>
      <c r="G553" s="13">
        <f t="shared" si="17"/>
        <v>0.14367688393738062</v>
      </c>
    </row>
    <row r="554" spans="1:7" x14ac:dyDescent="0.3">
      <c r="A554" s="10" t="s">
        <v>75</v>
      </c>
      <c r="B554" s="11" t="str">
        <f>VLOOKUP(A554,Entidades!$A$1:$B$229,2,FALSE)</f>
        <v>MINISTERIO DE DEFENSA NACIONAL - DIRECCIÓN DE VETERANOS Y REHABILITACIÓN INCLUSIVA</v>
      </c>
      <c r="C554" s="11" t="s">
        <v>12</v>
      </c>
      <c r="D554" s="12">
        <v>429326428</v>
      </c>
      <c r="E554" s="12">
        <v>325459402</v>
      </c>
      <c r="F554" s="12">
        <f t="shared" si="16"/>
        <v>-103867026</v>
      </c>
      <c r="G554" s="13">
        <f t="shared" si="17"/>
        <v>-0.24193019396420665</v>
      </c>
    </row>
    <row r="555" spans="1:7" x14ac:dyDescent="0.3">
      <c r="A555" s="10" t="s">
        <v>75</v>
      </c>
      <c r="B555" s="11" t="str">
        <f>VLOOKUP(A555,Entidades!$A$1:$B$229,2,FALSE)</f>
        <v>MINISTERIO DE DEFENSA NACIONAL - DIRECCIÓN DE VETERANOS Y REHABILITACIÓN INCLUSIVA</v>
      </c>
      <c r="C555" s="11" t="s">
        <v>13</v>
      </c>
      <c r="D555" s="12">
        <v>109333101.44</v>
      </c>
      <c r="E555" s="12">
        <v>250347526.68000001</v>
      </c>
      <c r="F555" s="12">
        <f t="shared" si="16"/>
        <v>141014425.24000001</v>
      </c>
      <c r="G555" s="13">
        <f t="shared" si="17"/>
        <v>1.2897688200804049</v>
      </c>
    </row>
    <row r="556" spans="1:7" x14ac:dyDescent="0.3">
      <c r="A556" s="10" t="s">
        <v>75</v>
      </c>
      <c r="B556" s="11" t="str">
        <f>VLOOKUP(A556,Entidades!$A$1:$B$229,2,FALSE)</f>
        <v>MINISTERIO DE DEFENSA NACIONAL - DIRECCIÓN DE VETERANOS Y REHABILITACIÓN INCLUSIVA</v>
      </c>
      <c r="C556" s="11" t="s">
        <v>14</v>
      </c>
      <c r="D556" s="12">
        <v>49966095.950000003</v>
      </c>
      <c r="E556" s="12">
        <v>56565254.490000002</v>
      </c>
      <c r="F556" s="12">
        <f t="shared" si="16"/>
        <v>6599158.5399999991</v>
      </c>
      <c r="G556" s="13">
        <f t="shared" si="17"/>
        <v>0.13207272680666576</v>
      </c>
    </row>
    <row r="557" spans="1:7" x14ac:dyDescent="0.3">
      <c r="A557" s="10" t="s">
        <v>75</v>
      </c>
      <c r="B557" s="11" t="str">
        <f>VLOOKUP(A557,Entidades!$A$1:$B$229,2,FALSE)</f>
        <v>MINISTERIO DE DEFENSA NACIONAL - DIRECCIÓN DE VETERANOS Y REHABILITACIÓN INCLUSIVA</v>
      </c>
      <c r="C557" s="11" t="s">
        <v>292</v>
      </c>
      <c r="D557" s="12">
        <v>1150900994.25</v>
      </c>
      <c r="E557" s="12">
        <v>1092803119.2</v>
      </c>
      <c r="F557" s="12">
        <f t="shared" si="16"/>
        <v>-58097875.049999952</v>
      </c>
      <c r="G557" s="13">
        <f t="shared" si="17"/>
        <v>-5.0480341350178613E-2</v>
      </c>
    </row>
    <row r="558" spans="1:7" x14ac:dyDescent="0.3">
      <c r="A558" s="10" t="s">
        <v>75</v>
      </c>
      <c r="B558" s="11" t="str">
        <f>VLOOKUP(A558,Entidades!$A$1:$B$229,2,FALSE)</f>
        <v>MINISTERIO DE DEFENSA NACIONAL - DIRECCIÓN DE VETERANOS Y REHABILITACIÓN INCLUSIVA</v>
      </c>
      <c r="C558" s="11" t="s">
        <v>15</v>
      </c>
      <c r="D558" s="12">
        <v>41961920</v>
      </c>
      <c r="E558" s="12">
        <v>81759464.319999993</v>
      </c>
      <c r="F558" s="12">
        <f t="shared" si="16"/>
        <v>39797544.319999993</v>
      </c>
      <c r="G558" s="13">
        <f t="shared" si="17"/>
        <v>0.94842048028307557</v>
      </c>
    </row>
    <row r="559" spans="1:7" x14ac:dyDescent="0.3">
      <c r="A559" s="10" t="s">
        <v>75</v>
      </c>
      <c r="B559" s="11" t="str">
        <f>VLOOKUP(A559,Entidades!$A$1:$B$229,2,FALSE)</f>
        <v>MINISTERIO DE DEFENSA NACIONAL - DIRECCIÓN DE VETERANOS Y REHABILITACIÓN INCLUSIVA</v>
      </c>
      <c r="C559" s="11" t="s">
        <v>16</v>
      </c>
      <c r="D559" s="12">
        <v>248278100</v>
      </c>
      <c r="E559" s="12">
        <v>25873000</v>
      </c>
      <c r="F559" s="12">
        <f t="shared" si="16"/>
        <v>-222405100</v>
      </c>
      <c r="G559" s="13">
        <f t="shared" si="17"/>
        <v>-0.89579024489070924</v>
      </c>
    </row>
    <row r="560" spans="1:7" x14ac:dyDescent="0.3">
      <c r="A560" s="10" t="s">
        <v>76</v>
      </c>
      <c r="B560" s="11" t="str">
        <f>VLOOKUP(A560,Entidades!$A$1:$B$229,2,FALSE)</f>
        <v>CAJA DE RETIRO DE LAS FUERZAS MILITARES</v>
      </c>
      <c r="C560" s="11" t="s">
        <v>4</v>
      </c>
      <c r="D560" s="12"/>
      <c r="E560" s="12">
        <v>4080327</v>
      </c>
      <c r="F560" s="12">
        <f t="shared" si="16"/>
        <v>4080327</v>
      </c>
      <c r="G560" s="13" t="str">
        <f t="shared" si="17"/>
        <v>NA</v>
      </c>
    </row>
    <row r="561" spans="1:7" x14ac:dyDescent="0.3">
      <c r="A561" s="10" t="s">
        <v>76</v>
      </c>
      <c r="B561" s="11" t="str">
        <f>VLOOKUP(A561,Entidades!$A$1:$B$229,2,FALSE)</f>
        <v>CAJA DE RETIRO DE LAS FUERZAS MILITARES</v>
      </c>
      <c r="C561" s="11" t="s">
        <v>6</v>
      </c>
      <c r="D561" s="12">
        <v>303422509.19999999</v>
      </c>
      <c r="E561" s="12">
        <v>360798157</v>
      </c>
      <c r="F561" s="12">
        <f t="shared" si="16"/>
        <v>57375647.800000012</v>
      </c>
      <c r="G561" s="13">
        <f t="shared" si="17"/>
        <v>0.18909489593002157</v>
      </c>
    </row>
    <row r="562" spans="1:7" x14ac:dyDescent="0.3">
      <c r="A562" s="10" t="s">
        <v>76</v>
      </c>
      <c r="B562" s="11" t="str">
        <f>VLOOKUP(A562,Entidades!$A$1:$B$229,2,FALSE)</f>
        <v>CAJA DE RETIRO DE LAS FUERZAS MILITARES</v>
      </c>
      <c r="C562" s="11" t="s">
        <v>7</v>
      </c>
      <c r="D562" s="12">
        <v>630474841</v>
      </c>
      <c r="E562" s="12">
        <v>791662929.22000003</v>
      </c>
      <c r="F562" s="12">
        <f t="shared" si="16"/>
        <v>161188088.22000003</v>
      </c>
      <c r="G562" s="13">
        <f t="shared" si="17"/>
        <v>0.25566141222120553</v>
      </c>
    </row>
    <row r="563" spans="1:7" x14ac:dyDescent="0.3">
      <c r="A563" s="10" t="s">
        <v>76</v>
      </c>
      <c r="B563" s="11" t="str">
        <f>VLOOKUP(A563,Entidades!$A$1:$B$229,2,FALSE)</f>
        <v>CAJA DE RETIRO DE LAS FUERZAS MILITARES</v>
      </c>
      <c r="C563" s="11" t="s">
        <v>8</v>
      </c>
      <c r="D563" s="12">
        <v>6832952947</v>
      </c>
      <c r="E563" s="12">
        <v>8019364653</v>
      </c>
      <c r="F563" s="12">
        <f t="shared" si="16"/>
        <v>1186411706</v>
      </c>
      <c r="G563" s="13">
        <f t="shared" si="17"/>
        <v>0.17363089065627074</v>
      </c>
    </row>
    <row r="564" spans="1:7" x14ac:dyDescent="0.3">
      <c r="A564" s="10" t="s">
        <v>76</v>
      </c>
      <c r="B564" s="11" t="str">
        <f>VLOOKUP(A564,Entidades!$A$1:$B$229,2,FALSE)</f>
        <v>CAJA DE RETIRO DE LAS FUERZAS MILITARES</v>
      </c>
      <c r="C564" s="11" t="s">
        <v>10</v>
      </c>
      <c r="D564" s="12">
        <v>233264041.83999997</v>
      </c>
      <c r="E564" s="12">
        <v>244647502.46000001</v>
      </c>
      <c r="F564" s="12">
        <f t="shared" si="16"/>
        <v>11383460.620000035</v>
      </c>
      <c r="G564" s="13">
        <f t="shared" si="17"/>
        <v>4.880075184416189E-2</v>
      </c>
    </row>
    <row r="565" spans="1:7" x14ac:dyDescent="0.3">
      <c r="A565" s="10" t="s">
        <v>76</v>
      </c>
      <c r="B565" s="11" t="str">
        <f>VLOOKUP(A565,Entidades!$A$1:$B$229,2,FALSE)</f>
        <v>CAJA DE RETIRO DE LAS FUERZAS MILITARES</v>
      </c>
      <c r="C565" s="11" t="s">
        <v>11</v>
      </c>
      <c r="D565" s="12">
        <v>75257183</v>
      </c>
      <c r="E565" s="12">
        <v>19299410</v>
      </c>
      <c r="F565" s="12">
        <f t="shared" si="16"/>
        <v>-55957773</v>
      </c>
      <c r="G565" s="13">
        <f t="shared" si="17"/>
        <v>-0.74355391431539497</v>
      </c>
    </row>
    <row r="566" spans="1:7" x14ac:dyDescent="0.3">
      <c r="A566" s="10" t="s">
        <v>76</v>
      </c>
      <c r="B566" s="11" t="str">
        <f>VLOOKUP(A566,Entidades!$A$1:$B$229,2,FALSE)</f>
        <v>CAJA DE RETIRO DE LAS FUERZAS MILITARES</v>
      </c>
      <c r="C566" s="11" t="s">
        <v>12</v>
      </c>
      <c r="D566" s="12">
        <v>270667124.89999998</v>
      </c>
      <c r="E566" s="12">
        <v>80617407.879999995</v>
      </c>
      <c r="F566" s="12">
        <f t="shared" si="16"/>
        <v>-190049717.01999998</v>
      </c>
      <c r="G566" s="13">
        <f t="shared" si="17"/>
        <v>-0.70215293819009339</v>
      </c>
    </row>
    <row r="567" spans="1:7" x14ac:dyDescent="0.3">
      <c r="A567" s="10" t="s">
        <v>76</v>
      </c>
      <c r="B567" s="11" t="str">
        <f>VLOOKUP(A567,Entidades!$A$1:$B$229,2,FALSE)</f>
        <v>CAJA DE RETIRO DE LAS FUERZAS MILITARES</v>
      </c>
      <c r="C567" s="11" t="s">
        <v>13</v>
      </c>
      <c r="D567" s="12">
        <v>373487081.86000001</v>
      </c>
      <c r="E567" s="12">
        <v>318087076.46000004</v>
      </c>
      <c r="F567" s="12">
        <f t="shared" si="16"/>
        <v>-55400005.399999976</v>
      </c>
      <c r="G567" s="13">
        <f t="shared" si="17"/>
        <v>-0.14833178466067115</v>
      </c>
    </row>
    <row r="568" spans="1:7" x14ac:dyDescent="0.3">
      <c r="A568" s="10" t="s">
        <v>76</v>
      </c>
      <c r="B568" s="11" t="str">
        <f>VLOOKUP(A568,Entidades!$A$1:$B$229,2,FALSE)</f>
        <v>CAJA DE RETIRO DE LAS FUERZAS MILITARES</v>
      </c>
      <c r="C568" s="11" t="s">
        <v>14</v>
      </c>
      <c r="D568" s="12">
        <v>18614811</v>
      </c>
      <c r="E568" s="12">
        <v>35787191</v>
      </c>
      <c r="F568" s="12">
        <f t="shared" si="16"/>
        <v>17172380</v>
      </c>
      <c r="G568" s="13">
        <f t="shared" si="17"/>
        <v>0.9225116494602067</v>
      </c>
    </row>
    <row r="569" spans="1:7" x14ac:dyDescent="0.3">
      <c r="A569" s="10" t="s">
        <v>76</v>
      </c>
      <c r="B569" s="11" t="str">
        <f>VLOOKUP(A569,Entidades!$A$1:$B$229,2,FALSE)</f>
        <v>CAJA DE RETIRO DE LAS FUERZAS MILITARES</v>
      </c>
      <c r="C569" s="11" t="s">
        <v>15</v>
      </c>
      <c r="D569" s="12">
        <v>10321185</v>
      </c>
      <c r="E569" s="12">
        <v>17829887</v>
      </c>
      <c r="F569" s="12">
        <f t="shared" si="16"/>
        <v>7508702</v>
      </c>
      <c r="G569" s="13">
        <f t="shared" si="17"/>
        <v>0.72750386704627423</v>
      </c>
    </row>
    <row r="570" spans="1:7" x14ac:dyDescent="0.3">
      <c r="A570" s="10" t="s">
        <v>76</v>
      </c>
      <c r="B570" s="11" t="str">
        <f>VLOOKUP(A570,Entidades!$A$1:$B$229,2,FALSE)</f>
        <v>CAJA DE RETIRO DE LAS FUERZAS MILITARES</v>
      </c>
      <c r="C570" s="11" t="s">
        <v>16</v>
      </c>
      <c r="D570" s="12">
        <v>7576000</v>
      </c>
      <c r="E570" s="12">
        <v>7153920</v>
      </c>
      <c r="F570" s="12">
        <f t="shared" si="16"/>
        <v>-422080</v>
      </c>
      <c r="G570" s="13">
        <f t="shared" si="17"/>
        <v>-5.5712777191129881E-2</v>
      </c>
    </row>
    <row r="571" spans="1:7" x14ac:dyDescent="0.3">
      <c r="A571" s="10" t="s">
        <v>76</v>
      </c>
      <c r="B571" s="11" t="str">
        <f>VLOOKUP(A571,Entidades!$A$1:$B$229,2,FALSE)</f>
        <v>CAJA DE RETIRO DE LAS FUERZAS MILITARES</v>
      </c>
      <c r="C571" s="11" t="s">
        <v>18</v>
      </c>
      <c r="D571" s="12">
        <v>358252164</v>
      </c>
      <c r="E571" s="12"/>
      <c r="F571" s="12">
        <f t="shared" si="16"/>
        <v>-358252164</v>
      </c>
      <c r="G571" s="13">
        <f t="shared" si="17"/>
        <v>-1</v>
      </c>
    </row>
    <row r="572" spans="1:7" x14ac:dyDescent="0.3">
      <c r="A572" s="10" t="s">
        <v>78</v>
      </c>
      <c r="B572" s="11" t="str">
        <f>VLOOKUP(A572,Entidades!$A$1:$B$229,2,FALSE)</f>
        <v>INSTITUTO CASAS FISCALES DEL EJÉRCITO</v>
      </c>
      <c r="C572" s="11" t="s">
        <v>4</v>
      </c>
      <c r="D572" s="12">
        <v>2100000</v>
      </c>
      <c r="E572" s="12"/>
      <c r="F572" s="12">
        <f t="shared" si="16"/>
        <v>-2100000</v>
      </c>
      <c r="G572" s="13">
        <f t="shared" si="17"/>
        <v>-1</v>
      </c>
    </row>
    <row r="573" spans="1:7" x14ac:dyDescent="0.3">
      <c r="A573" s="10" t="s">
        <v>78</v>
      </c>
      <c r="B573" s="11" t="str">
        <f>VLOOKUP(A573,Entidades!$A$1:$B$229,2,FALSE)</f>
        <v>INSTITUTO CASAS FISCALES DEL EJÉRCITO</v>
      </c>
      <c r="C573" s="11" t="s">
        <v>6</v>
      </c>
      <c r="D573" s="12">
        <v>146447335</v>
      </c>
      <c r="E573" s="12">
        <v>154944884.71000001</v>
      </c>
      <c r="F573" s="12">
        <f t="shared" si="16"/>
        <v>8497549.7100000083</v>
      </c>
      <c r="G573" s="13">
        <f t="shared" si="17"/>
        <v>5.8024611441375891E-2</v>
      </c>
    </row>
    <row r="574" spans="1:7" x14ac:dyDescent="0.3">
      <c r="A574" s="10" t="s">
        <v>78</v>
      </c>
      <c r="B574" s="11" t="str">
        <f>VLOOKUP(A574,Entidades!$A$1:$B$229,2,FALSE)</f>
        <v>INSTITUTO CASAS FISCALES DEL EJÉRCITO</v>
      </c>
      <c r="C574" s="11" t="s">
        <v>7</v>
      </c>
      <c r="D574" s="12">
        <v>527414935.45999998</v>
      </c>
      <c r="E574" s="12">
        <v>1047364355</v>
      </c>
      <c r="F574" s="12">
        <f t="shared" si="16"/>
        <v>519949419.54000002</v>
      </c>
      <c r="G574" s="13">
        <f t="shared" si="17"/>
        <v>0.98584508056547793</v>
      </c>
    </row>
    <row r="575" spans="1:7" x14ac:dyDescent="0.3">
      <c r="A575" s="10" t="s">
        <v>78</v>
      </c>
      <c r="B575" s="11" t="str">
        <f>VLOOKUP(A575,Entidades!$A$1:$B$229,2,FALSE)</f>
        <v>INSTITUTO CASAS FISCALES DEL EJÉRCITO</v>
      </c>
      <c r="C575" s="11" t="s">
        <v>8</v>
      </c>
      <c r="D575" s="12">
        <v>1801869332</v>
      </c>
      <c r="E575" s="12">
        <v>2675120242</v>
      </c>
      <c r="F575" s="12">
        <f t="shared" si="16"/>
        <v>873250910</v>
      </c>
      <c r="G575" s="13">
        <f t="shared" si="17"/>
        <v>0.48463609124793072</v>
      </c>
    </row>
    <row r="576" spans="1:7" x14ac:dyDescent="0.3">
      <c r="A576" s="10" t="s">
        <v>78</v>
      </c>
      <c r="B576" s="11" t="str">
        <f>VLOOKUP(A576,Entidades!$A$1:$B$229,2,FALSE)</f>
        <v>INSTITUTO CASAS FISCALES DEL EJÉRCITO</v>
      </c>
      <c r="C576" s="11" t="s">
        <v>10</v>
      </c>
      <c r="D576" s="12"/>
      <c r="E576" s="12">
        <v>89257697</v>
      </c>
      <c r="F576" s="12">
        <f t="shared" si="16"/>
        <v>89257697</v>
      </c>
      <c r="G576" s="13" t="str">
        <f t="shared" si="17"/>
        <v>NA</v>
      </c>
    </row>
    <row r="577" spans="1:7" x14ac:dyDescent="0.3">
      <c r="A577" s="10" t="s">
        <v>78</v>
      </c>
      <c r="B577" s="11" t="str">
        <f>VLOOKUP(A577,Entidades!$A$1:$B$229,2,FALSE)</f>
        <v>INSTITUTO CASAS FISCALES DEL EJÉRCITO</v>
      </c>
      <c r="C577" s="11" t="s">
        <v>11</v>
      </c>
      <c r="D577" s="12">
        <v>121470383</v>
      </c>
      <c r="E577" s="12">
        <v>133513288</v>
      </c>
      <c r="F577" s="12">
        <f t="shared" si="16"/>
        <v>12042905</v>
      </c>
      <c r="G577" s="13">
        <f t="shared" si="17"/>
        <v>9.9142726832432887E-2</v>
      </c>
    </row>
    <row r="578" spans="1:7" x14ac:dyDescent="0.3">
      <c r="A578" s="10" t="s">
        <v>78</v>
      </c>
      <c r="B578" s="11" t="str">
        <f>VLOOKUP(A578,Entidades!$A$1:$B$229,2,FALSE)</f>
        <v>INSTITUTO CASAS FISCALES DEL EJÉRCITO</v>
      </c>
      <c r="C578" s="11" t="s">
        <v>12</v>
      </c>
      <c r="D578" s="12">
        <v>1499517077.9300001</v>
      </c>
      <c r="E578" s="12">
        <v>1936051605.45</v>
      </c>
      <c r="F578" s="12">
        <f t="shared" si="16"/>
        <v>436534527.51999998</v>
      </c>
      <c r="G578" s="13">
        <f t="shared" si="17"/>
        <v>0.29111674281336736</v>
      </c>
    </row>
    <row r="579" spans="1:7" x14ac:dyDescent="0.3">
      <c r="A579" s="10" t="s">
        <v>78</v>
      </c>
      <c r="B579" s="11" t="str">
        <f>VLOOKUP(A579,Entidades!$A$1:$B$229,2,FALSE)</f>
        <v>INSTITUTO CASAS FISCALES DEL EJÉRCITO</v>
      </c>
      <c r="C579" s="11" t="s">
        <v>13</v>
      </c>
      <c r="D579" s="12">
        <v>178109661.77000001</v>
      </c>
      <c r="E579" s="12">
        <v>429911628.55000001</v>
      </c>
      <c r="F579" s="12">
        <f t="shared" si="16"/>
        <v>251801966.78</v>
      </c>
      <c r="G579" s="13">
        <f t="shared" si="17"/>
        <v>1.4137468134949454</v>
      </c>
    </row>
    <row r="580" spans="1:7" x14ac:dyDescent="0.3">
      <c r="A580" s="10" t="s">
        <v>78</v>
      </c>
      <c r="B580" s="11" t="str">
        <f>VLOOKUP(A580,Entidades!$A$1:$B$229,2,FALSE)</f>
        <v>INSTITUTO CASAS FISCALES DEL EJÉRCITO</v>
      </c>
      <c r="C580" s="11" t="s">
        <v>14</v>
      </c>
      <c r="D580" s="12">
        <v>49312200</v>
      </c>
      <c r="E580" s="12">
        <v>68440398</v>
      </c>
      <c r="F580" s="12">
        <f t="shared" si="16"/>
        <v>19128198</v>
      </c>
      <c r="G580" s="13">
        <f t="shared" si="17"/>
        <v>0.38789991117816686</v>
      </c>
    </row>
    <row r="581" spans="1:7" x14ac:dyDescent="0.3">
      <c r="A581" s="10" t="s">
        <v>78</v>
      </c>
      <c r="B581" s="11" t="str">
        <f>VLOOKUP(A581,Entidades!$A$1:$B$229,2,FALSE)</f>
        <v>INSTITUTO CASAS FISCALES DEL EJÉRCITO</v>
      </c>
      <c r="C581" s="11" t="s">
        <v>15</v>
      </c>
      <c r="D581" s="12">
        <v>119308133</v>
      </c>
      <c r="E581" s="12">
        <v>109422527</v>
      </c>
      <c r="F581" s="12">
        <f t="shared" si="16"/>
        <v>-9885606</v>
      </c>
      <c r="G581" s="13">
        <f t="shared" si="17"/>
        <v>-8.2857771313880169E-2</v>
      </c>
    </row>
    <row r="582" spans="1:7" x14ac:dyDescent="0.3">
      <c r="A582" s="10" t="s">
        <v>79</v>
      </c>
      <c r="B582" s="11" t="str">
        <f>VLOOKUP(A582,Entidades!$A$1:$B$229,2,FALSE)</f>
        <v>DEFENSA CIVIL COLOMBIANA, GUILLERMO LEÓN VALENCIA</v>
      </c>
      <c r="C582" s="11" t="s">
        <v>5</v>
      </c>
      <c r="D582" s="12">
        <v>173714849.50999999</v>
      </c>
      <c r="E582" s="12">
        <v>195153716.22999999</v>
      </c>
      <c r="F582" s="12">
        <f t="shared" si="16"/>
        <v>21438866.719999999</v>
      </c>
      <c r="G582" s="13">
        <f t="shared" si="17"/>
        <v>0.12341412827097351</v>
      </c>
    </row>
    <row r="583" spans="1:7" x14ac:dyDescent="0.3">
      <c r="A583" s="10" t="s">
        <v>79</v>
      </c>
      <c r="B583" s="11" t="str">
        <f>VLOOKUP(A583,Entidades!$A$1:$B$229,2,FALSE)</f>
        <v>DEFENSA CIVIL COLOMBIANA, GUILLERMO LEÓN VALENCIA</v>
      </c>
      <c r="C583" s="11" t="s">
        <v>25</v>
      </c>
      <c r="D583" s="12"/>
      <c r="E583" s="12">
        <v>151750</v>
      </c>
      <c r="F583" s="12">
        <f t="shared" si="16"/>
        <v>151750</v>
      </c>
      <c r="G583" s="13" t="str">
        <f t="shared" si="17"/>
        <v>NA</v>
      </c>
    </row>
    <row r="584" spans="1:7" x14ac:dyDescent="0.3">
      <c r="A584" s="10" t="s">
        <v>79</v>
      </c>
      <c r="B584" s="11" t="str">
        <f>VLOOKUP(A584,Entidades!$A$1:$B$229,2,FALSE)</f>
        <v>DEFENSA CIVIL COLOMBIANA, GUILLERMO LEÓN VALENCIA</v>
      </c>
      <c r="C584" s="11" t="s">
        <v>6</v>
      </c>
      <c r="D584" s="12">
        <v>59365422.100000001</v>
      </c>
      <c r="E584" s="12">
        <v>28076768.259999998</v>
      </c>
      <c r="F584" s="12">
        <f t="shared" si="16"/>
        <v>-31288653.840000004</v>
      </c>
      <c r="G584" s="13">
        <f t="shared" si="17"/>
        <v>-0.52705182129918693</v>
      </c>
    </row>
    <row r="585" spans="1:7" x14ac:dyDescent="0.3">
      <c r="A585" s="10" t="s">
        <v>79</v>
      </c>
      <c r="B585" s="11" t="str">
        <f>VLOOKUP(A585,Entidades!$A$1:$B$229,2,FALSE)</f>
        <v>DEFENSA CIVIL COLOMBIANA, GUILLERMO LEÓN VALENCIA</v>
      </c>
      <c r="C585" s="11" t="s">
        <v>7</v>
      </c>
      <c r="D585" s="12">
        <v>261191192.27000001</v>
      </c>
      <c r="E585" s="12">
        <v>309385252.66000003</v>
      </c>
      <c r="F585" s="12">
        <f t="shared" si="16"/>
        <v>48194060.390000015</v>
      </c>
      <c r="G585" s="13">
        <f t="shared" si="17"/>
        <v>0.18451640720021134</v>
      </c>
    </row>
    <row r="586" spans="1:7" x14ac:dyDescent="0.3">
      <c r="A586" s="10" t="s">
        <v>79</v>
      </c>
      <c r="B586" s="11" t="str">
        <f>VLOOKUP(A586,Entidades!$A$1:$B$229,2,FALSE)</f>
        <v>DEFENSA CIVIL COLOMBIANA, GUILLERMO LEÓN VALENCIA</v>
      </c>
      <c r="C586" s="11" t="s">
        <v>8</v>
      </c>
      <c r="D586" s="12">
        <v>1473213595</v>
      </c>
      <c r="E586" s="12">
        <v>1445728241</v>
      </c>
      <c r="F586" s="12">
        <f t="shared" si="16"/>
        <v>-27485354</v>
      </c>
      <c r="G586" s="13">
        <f t="shared" si="17"/>
        <v>-1.8656733886575353E-2</v>
      </c>
    </row>
    <row r="587" spans="1:7" x14ac:dyDescent="0.3">
      <c r="A587" s="10" t="s">
        <v>79</v>
      </c>
      <c r="B587" s="11" t="str">
        <f>VLOOKUP(A587,Entidades!$A$1:$B$229,2,FALSE)</f>
        <v>DEFENSA CIVIL COLOMBIANA, GUILLERMO LEÓN VALENCIA</v>
      </c>
      <c r="C587" s="11" t="s">
        <v>10</v>
      </c>
      <c r="D587" s="12">
        <v>639616491.63999999</v>
      </c>
      <c r="E587" s="12">
        <v>886919803.27999997</v>
      </c>
      <c r="F587" s="12">
        <f t="shared" si="16"/>
        <v>247303311.63999999</v>
      </c>
      <c r="G587" s="13">
        <f t="shared" si="17"/>
        <v>0.38664311329106804</v>
      </c>
    </row>
    <row r="588" spans="1:7" x14ac:dyDescent="0.3">
      <c r="A588" s="10" t="s">
        <v>79</v>
      </c>
      <c r="B588" s="11" t="str">
        <f>VLOOKUP(A588,Entidades!$A$1:$B$229,2,FALSE)</f>
        <v>DEFENSA CIVIL COLOMBIANA, GUILLERMO LEÓN VALENCIA</v>
      </c>
      <c r="C588" s="11" t="s">
        <v>11</v>
      </c>
      <c r="D588" s="12">
        <v>100831265</v>
      </c>
      <c r="E588" s="12">
        <v>51968733</v>
      </c>
      <c r="F588" s="12">
        <f t="shared" ref="F588:F651" si="18">E588-D588</f>
        <v>-48862532</v>
      </c>
      <c r="G588" s="13">
        <f t="shared" ref="G588:G651" si="19">IF(D588&gt;0,((E588-D588)/D588),"NA")</f>
        <v>-0.48459703446148372</v>
      </c>
    </row>
    <row r="589" spans="1:7" x14ac:dyDescent="0.3">
      <c r="A589" s="10" t="s">
        <v>79</v>
      </c>
      <c r="B589" s="11" t="str">
        <f>VLOOKUP(A589,Entidades!$A$1:$B$229,2,FALSE)</f>
        <v>DEFENSA CIVIL COLOMBIANA, GUILLERMO LEÓN VALENCIA</v>
      </c>
      <c r="C589" s="11" t="s">
        <v>12</v>
      </c>
      <c r="D589" s="12">
        <v>2001956652.02</v>
      </c>
      <c r="E589" s="12">
        <v>361187943.38</v>
      </c>
      <c r="F589" s="12">
        <f t="shared" si="18"/>
        <v>-1640768708.6399999</v>
      </c>
      <c r="G589" s="13">
        <f t="shared" si="19"/>
        <v>-0.81958253540826831</v>
      </c>
    </row>
    <row r="590" spans="1:7" x14ac:dyDescent="0.3">
      <c r="A590" s="10" t="s">
        <v>79</v>
      </c>
      <c r="B590" s="11" t="str">
        <f>VLOOKUP(A590,Entidades!$A$1:$B$229,2,FALSE)</f>
        <v>DEFENSA CIVIL COLOMBIANA, GUILLERMO LEÓN VALENCIA</v>
      </c>
      <c r="C590" s="11" t="s">
        <v>13</v>
      </c>
      <c r="D590" s="12">
        <v>557616586.62</v>
      </c>
      <c r="E590" s="12">
        <v>284951231.94999999</v>
      </c>
      <c r="F590" s="12">
        <f t="shared" si="18"/>
        <v>-272665354.67000002</v>
      </c>
      <c r="G590" s="13">
        <f t="shared" si="19"/>
        <v>-0.48898357977972734</v>
      </c>
    </row>
    <row r="591" spans="1:7" x14ac:dyDescent="0.3">
      <c r="A591" s="10" t="s">
        <v>79</v>
      </c>
      <c r="B591" s="11" t="str">
        <f>VLOOKUP(A591,Entidades!$A$1:$B$229,2,FALSE)</f>
        <v>DEFENSA CIVIL COLOMBIANA, GUILLERMO LEÓN VALENCIA</v>
      </c>
      <c r="C591" s="11" t="s">
        <v>14</v>
      </c>
      <c r="D591" s="12">
        <v>357813565.5</v>
      </c>
      <c r="E591" s="12">
        <v>353969113.93000001</v>
      </c>
      <c r="F591" s="12">
        <f t="shared" si="18"/>
        <v>-3844451.5699999928</v>
      </c>
      <c r="G591" s="13">
        <f t="shared" si="19"/>
        <v>-1.0744286803737721E-2</v>
      </c>
    </row>
    <row r="592" spans="1:7" x14ac:dyDescent="0.3">
      <c r="A592" s="10" t="s">
        <v>79</v>
      </c>
      <c r="B592" s="11" t="str">
        <f>VLOOKUP(A592,Entidades!$A$1:$B$229,2,FALSE)</f>
        <v>DEFENSA CIVIL COLOMBIANA, GUILLERMO LEÓN VALENCIA</v>
      </c>
      <c r="C592" s="11" t="s">
        <v>292</v>
      </c>
      <c r="D592" s="12">
        <v>903437349.44000006</v>
      </c>
      <c r="E592" s="12">
        <v>741684938.65999997</v>
      </c>
      <c r="F592" s="12">
        <f t="shared" si="18"/>
        <v>-161752410.78000009</v>
      </c>
      <c r="G592" s="13">
        <f t="shared" si="19"/>
        <v>-0.17904109330908569</v>
      </c>
    </row>
    <row r="593" spans="1:7" x14ac:dyDescent="0.3">
      <c r="A593" s="10" t="s">
        <v>79</v>
      </c>
      <c r="B593" s="11" t="str">
        <f>VLOOKUP(A593,Entidades!$A$1:$B$229,2,FALSE)</f>
        <v>DEFENSA CIVIL COLOMBIANA, GUILLERMO LEÓN VALENCIA</v>
      </c>
      <c r="C593" s="11" t="s">
        <v>15</v>
      </c>
      <c r="D593" s="12">
        <v>101800414.40000001</v>
      </c>
      <c r="E593" s="12">
        <v>250434185</v>
      </c>
      <c r="F593" s="12">
        <f t="shared" si="18"/>
        <v>148633770.59999999</v>
      </c>
      <c r="G593" s="13">
        <f t="shared" si="19"/>
        <v>1.4600507421902988</v>
      </c>
    </row>
    <row r="594" spans="1:7" x14ac:dyDescent="0.3">
      <c r="A594" s="10" t="s">
        <v>79</v>
      </c>
      <c r="B594" s="11" t="str">
        <f>VLOOKUP(A594,Entidades!$A$1:$B$229,2,FALSE)</f>
        <v>DEFENSA CIVIL COLOMBIANA, GUILLERMO LEÓN VALENCIA</v>
      </c>
      <c r="C594" s="11" t="s">
        <v>16</v>
      </c>
      <c r="D594" s="12">
        <v>1867580.2</v>
      </c>
      <c r="E594" s="12">
        <v>9579320</v>
      </c>
      <c r="F594" s="12">
        <f t="shared" si="18"/>
        <v>7711739.7999999998</v>
      </c>
      <c r="G594" s="13">
        <f t="shared" si="19"/>
        <v>4.1292683441385813</v>
      </c>
    </row>
    <row r="595" spans="1:7" x14ac:dyDescent="0.3">
      <c r="A595" s="10" t="s">
        <v>79</v>
      </c>
      <c r="B595" s="11" t="str">
        <f>VLOOKUP(A595,Entidades!$A$1:$B$229,2,FALSE)</f>
        <v>DEFENSA CIVIL COLOMBIANA, GUILLERMO LEÓN VALENCIA</v>
      </c>
      <c r="C595" s="11" t="s">
        <v>18</v>
      </c>
      <c r="D595" s="12">
        <v>2740245992.0699997</v>
      </c>
      <c r="E595" s="12">
        <v>112642792.06999999</v>
      </c>
      <c r="F595" s="12">
        <f t="shared" si="18"/>
        <v>-2627603199.9999995</v>
      </c>
      <c r="G595" s="13">
        <f t="shared" si="19"/>
        <v>-0.95889318243837329</v>
      </c>
    </row>
    <row r="596" spans="1:7" x14ac:dyDescent="0.3">
      <c r="A596" s="10" t="s">
        <v>81</v>
      </c>
      <c r="B596" s="11" t="str">
        <f>VLOOKUP(A596,Entidades!$A$1:$B$229,2,FALSE)</f>
        <v>CLUB MILITAR DE OFICIALES</v>
      </c>
      <c r="C596" s="11" t="s">
        <v>4</v>
      </c>
      <c r="D596" s="12">
        <v>4300000</v>
      </c>
      <c r="E596" s="12">
        <v>3000000</v>
      </c>
      <c r="F596" s="12">
        <f t="shared" si="18"/>
        <v>-1300000</v>
      </c>
      <c r="G596" s="13">
        <f t="shared" si="19"/>
        <v>-0.30232558139534882</v>
      </c>
    </row>
    <row r="597" spans="1:7" x14ac:dyDescent="0.3">
      <c r="A597" s="10" t="s">
        <v>81</v>
      </c>
      <c r="B597" s="11" t="str">
        <f>VLOOKUP(A597,Entidades!$A$1:$B$229,2,FALSE)</f>
        <v>CLUB MILITAR DE OFICIALES</v>
      </c>
      <c r="C597" s="11" t="s">
        <v>6</v>
      </c>
      <c r="D597" s="12">
        <v>586896810.20000005</v>
      </c>
      <c r="E597" s="12">
        <v>409493294.72000003</v>
      </c>
      <c r="F597" s="12">
        <f t="shared" si="18"/>
        <v>-177403515.48000002</v>
      </c>
      <c r="G597" s="13">
        <f t="shared" si="19"/>
        <v>-0.30227377691752194</v>
      </c>
    </row>
    <row r="598" spans="1:7" x14ac:dyDescent="0.3">
      <c r="A598" s="10" t="s">
        <v>81</v>
      </c>
      <c r="B598" s="11" t="str">
        <f>VLOOKUP(A598,Entidades!$A$1:$B$229,2,FALSE)</f>
        <v>CLUB MILITAR DE OFICIALES</v>
      </c>
      <c r="C598" s="11" t="s">
        <v>7</v>
      </c>
      <c r="D598" s="12">
        <v>2880268274.7999997</v>
      </c>
      <c r="E598" s="12">
        <v>3169407135.8699999</v>
      </c>
      <c r="F598" s="12">
        <f t="shared" si="18"/>
        <v>289138861.07000017</v>
      </c>
      <c r="G598" s="13">
        <f t="shared" si="19"/>
        <v>0.10038608680994392</v>
      </c>
    </row>
    <row r="599" spans="1:7" x14ac:dyDescent="0.3">
      <c r="A599" s="10" t="s">
        <v>81</v>
      </c>
      <c r="B599" s="11" t="str">
        <f>VLOOKUP(A599,Entidades!$A$1:$B$229,2,FALSE)</f>
        <v>CLUB MILITAR DE OFICIALES</v>
      </c>
      <c r="C599" s="11" t="s">
        <v>8</v>
      </c>
      <c r="D599" s="12">
        <v>5180674426</v>
      </c>
      <c r="E599" s="12">
        <v>4659932716</v>
      </c>
      <c r="F599" s="12">
        <f t="shared" si="18"/>
        <v>-520741710</v>
      </c>
      <c r="G599" s="13">
        <f t="shared" si="19"/>
        <v>-0.1005162006295124</v>
      </c>
    </row>
    <row r="600" spans="1:7" x14ac:dyDescent="0.3">
      <c r="A600" s="10" t="s">
        <v>81</v>
      </c>
      <c r="B600" s="11" t="str">
        <f>VLOOKUP(A600,Entidades!$A$1:$B$229,2,FALSE)</f>
        <v>CLUB MILITAR DE OFICIALES</v>
      </c>
      <c r="C600" s="11" t="s">
        <v>10</v>
      </c>
      <c r="D600" s="12">
        <v>965476765.81999993</v>
      </c>
      <c r="E600" s="12">
        <v>819402278.41000009</v>
      </c>
      <c r="F600" s="12">
        <f t="shared" si="18"/>
        <v>-146074487.40999985</v>
      </c>
      <c r="G600" s="13">
        <f t="shared" si="19"/>
        <v>-0.1512977759603937</v>
      </c>
    </row>
    <row r="601" spans="1:7" x14ac:dyDescent="0.3">
      <c r="A601" s="10" t="s">
        <v>81</v>
      </c>
      <c r="B601" s="11" t="str">
        <f>VLOOKUP(A601,Entidades!$A$1:$B$229,2,FALSE)</f>
        <v>CLUB MILITAR DE OFICIALES</v>
      </c>
      <c r="C601" s="11" t="s">
        <v>11</v>
      </c>
      <c r="D601" s="12">
        <v>490394188</v>
      </c>
      <c r="E601" s="12">
        <v>631733129</v>
      </c>
      <c r="F601" s="12">
        <f t="shared" si="18"/>
        <v>141338941</v>
      </c>
      <c r="G601" s="13">
        <f t="shared" si="19"/>
        <v>0.28821495943177861</v>
      </c>
    </row>
    <row r="602" spans="1:7" x14ac:dyDescent="0.3">
      <c r="A602" s="10" t="s">
        <v>81</v>
      </c>
      <c r="B602" s="11" t="str">
        <f>VLOOKUP(A602,Entidades!$A$1:$B$229,2,FALSE)</f>
        <v>CLUB MILITAR DE OFICIALES</v>
      </c>
      <c r="C602" s="11" t="s">
        <v>12</v>
      </c>
      <c r="D602" s="12">
        <v>3298723225.2300005</v>
      </c>
      <c r="E602" s="12">
        <v>1720722432.46</v>
      </c>
      <c r="F602" s="12">
        <f t="shared" si="18"/>
        <v>-1578000792.7700005</v>
      </c>
      <c r="G602" s="13">
        <f t="shared" si="19"/>
        <v>-0.47836713935282515</v>
      </c>
    </row>
    <row r="603" spans="1:7" x14ac:dyDescent="0.3">
      <c r="A603" s="10" t="s">
        <v>81</v>
      </c>
      <c r="B603" s="11" t="str">
        <f>VLOOKUP(A603,Entidades!$A$1:$B$229,2,FALSE)</f>
        <v>CLUB MILITAR DE OFICIALES</v>
      </c>
      <c r="C603" s="11" t="s">
        <v>13</v>
      </c>
      <c r="D603" s="12">
        <v>240520992.75999999</v>
      </c>
      <c r="E603" s="12">
        <v>647408819.75</v>
      </c>
      <c r="F603" s="12">
        <f t="shared" si="18"/>
        <v>406887826.99000001</v>
      </c>
      <c r="G603" s="13">
        <f t="shared" si="19"/>
        <v>1.6916936119418338</v>
      </c>
    </row>
    <row r="604" spans="1:7" x14ac:dyDescent="0.3">
      <c r="A604" s="10" t="s">
        <v>81</v>
      </c>
      <c r="B604" s="11" t="str">
        <f>VLOOKUP(A604,Entidades!$A$1:$B$229,2,FALSE)</f>
        <v>CLUB MILITAR DE OFICIALES</v>
      </c>
      <c r="C604" s="11" t="s">
        <v>14</v>
      </c>
      <c r="D604" s="12">
        <v>12943678</v>
      </c>
      <c r="E604" s="12">
        <v>11609411</v>
      </c>
      <c r="F604" s="12">
        <f t="shared" si="18"/>
        <v>-1334267</v>
      </c>
      <c r="G604" s="13">
        <f t="shared" si="19"/>
        <v>-0.10308252414808218</v>
      </c>
    </row>
    <row r="605" spans="1:7" x14ac:dyDescent="0.3">
      <c r="A605" s="10" t="s">
        <v>81</v>
      </c>
      <c r="B605" s="11" t="str">
        <f>VLOOKUP(A605,Entidades!$A$1:$B$229,2,FALSE)</f>
        <v>CLUB MILITAR DE OFICIALES</v>
      </c>
      <c r="C605" s="11" t="s">
        <v>292</v>
      </c>
      <c r="D605" s="12">
        <v>735329067.67999995</v>
      </c>
      <c r="E605" s="12">
        <v>878307940.39999998</v>
      </c>
      <c r="F605" s="12">
        <f t="shared" si="18"/>
        <v>142978872.72000003</v>
      </c>
      <c r="G605" s="13">
        <f t="shared" si="19"/>
        <v>0.19444202467217234</v>
      </c>
    </row>
    <row r="606" spans="1:7" x14ac:dyDescent="0.3">
      <c r="A606" s="10" t="s">
        <v>81</v>
      </c>
      <c r="B606" s="11" t="str">
        <f>VLOOKUP(A606,Entidades!$A$1:$B$229,2,FALSE)</f>
        <v>CLUB MILITAR DE OFICIALES</v>
      </c>
      <c r="C606" s="11" t="s">
        <v>15</v>
      </c>
      <c r="D606" s="12">
        <v>17952374.41</v>
      </c>
      <c r="E606" s="12">
        <v>232464070</v>
      </c>
      <c r="F606" s="12">
        <f t="shared" si="18"/>
        <v>214511695.59</v>
      </c>
      <c r="G606" s="13">
        <f t="shared" si="19"/>
        <v>11.94893169510272</v>
      </c>
    </row>
    <row r="607" spans="1:7" x14ac:dyDescent="0.3">
      <c r="A607" s="10" t="s">
        <v>81</v>
      </c>
      <c r="B607" s="11" t="str">
        <f>VLOOKUP(A607,Entidades!$A$1:$B$229,2,FALSE)</f>
        <v>CLUB MILITAR DE OFICIALES</v>
      </c>
      <c r="C607" s="11" t="s">
        <v>16</v>
      </c>
      <c r="D607" s="12"/>
      <c r="E607" s="12">
        <v>26348000</v>
      </c>
      <c r="F607" s="12">
        <f t="shared" si="18"/>
        <v>26348000</v>
      </c>
      <c r="G607" s="13" t="str">
        <f t="shared" si="19"/>
        <v>NA</v>
      </c>
    </row>
    <row r="608" spans="1:7" x14ac:dyDescent="0.3">
      <c r="A608" s="10" t="s">
        <v>83</v>
      </c>
      <c r="B608" s="11" t="str">
        <f>VLOOKUP(A608,Entidades!$A$1:$B$229,2,FALSE)</f>
        <v>CAJA DE SUELDOS DE RETIRO DE LA POLICÍA NACIONAL</v>
      </c>
      <c r="C608" s="11" t="s">
        <v>4</v>
      </c>
      <c r="D608" s="12"/>
      <c r="E608" s="12">
        <v>30000000</v>
      </c>
      <c r="F608" s="12">
        <f t="shared" si="18"/>
        <v>30000000</v>
      </c>
      <c r="G608" s="13" t="str">
        <f t="shared" si="19"/>
        <v>NA</v>
      </c>
    </row>
    <row r="609" spans="1:7" x14ac:dyDescent="0.3">
      <c r="A609" s="10" t="s">
        <v>83</v>
      </c>
      <c r="B609" s="11" t="str">
        <f>VLOOKUP(A609,Entidades!$A$1:$B$229,2,FALSE)</f>
        <v>CAJA DE SUELDOS DE RETIRO DE LA POLICÍA NACIONAL</v>
      </c>
      <c r="C609" s="11" t="s">
        <v>5</v>
      </c>
      <c r="D609" s="12">
        <v>7736000</v>
      </c>
      <c r="E609" s="12">
        <v>898386</v>
      </c>
      <c r="F609" s="12">
        <f t="shared" si="18"/>
        <v>-6837614</v>
      </c>
      <c r="G609" s="13">
        <f t="shared" si="19"/>
        <v>-0.88386944157187175</v>
      </c>
    </row>
    <row r="610" spans="1:7" x14ac:dyDescent="0.3">
      <c r="A610" s="10" t="s">
        <v>83</v>
      </c>
      <c r="B610" s="11" t="str">
        <f>VLOOKUP(A610,Entidades!$A$1:$B$229,2,FALSE)</f>
        <v>CAJA DE SUELDOS DE RETIRO DE LA POLICÍA NACIONAL</v>
      </c>
      <c r="C610" s="11" t="s">
        <v>6</v>
      </c>
      <c r="D610" s="12">
        <v>124218569.25999999</v>
      </c>
      <c r="E610" s="12">
        <v>109206711</v>
      </c>
      <c r="F610" s="12">
        <f t="shared" si="18"/>
        <v>-15011858.25999999</v>
      </c>
      <c r="G610" s="13">
        <f t="shared" si="19"/>
        <v>-0.12085035554208404</v>
      </c>
    </row>
    <row r="611" spans="1:7" x14ac:dyDescent="0.3">
      <c r="A611" s="10" t="s">
        <v>83</v>
      </c>
      <c r="B611" s="11" t="str">
        <f>VLOOKUP(A611,Entidades!$A$1:$B$229,2,FALSE)</f>
        <v>CAJA DE SUELDOS DE RETIRO DE LA POLICÍA NACIONAL</v>
      </c>
      <c r="C611" s="11" t="s">
        <v>7</v>
      </c>
      <c r="D611" s="12">
        <v>436230785.74000001</v>
      </c>
      <c r="E611" s="12">
        <v>443804173</v>
      </c>
      <c r="F611" s="12">
        <f t="shared" si="18"/>
        <v>7573387.2599999905</v>
      </c>
      <c r="G611" s="13">
        <f t="shared" si="19"/>
        <v>1.7360964671837353E-2</v>
      </c>
    </row>
    <row r="612" spans="1:7" x14ac:dyDescent="0.3">
      <c r="A612" s="10" t="s">
        <v>83</v>
      </c>
      <c r="B612" s="11" t="str">
        <f>VLOOKUP(A612,Entidades!$A$1:$B$229,2,FALSE)</f>
        <v>CAJA DE SUELDOS DE RETIRO DE LA POLICÍA NACIONAL</v>
      </c>
      <c r="C612" s="11" t="s">
        <v>8</v>
      </c>
      <c r="D612" s="12">
        <v>5235365000</v>
      </c>
      <c r="E612" s="12">
        <v>5083273965</v>
      </c>
      <c r="F612" s="12">
        <f t="shared" si="18"/>
        <v>-152091035</v>
      </c>
      <c r="G612" s="13">
        <f t="shared" si="19"/>
        <v>-2.9050703246096498E-2</v>
      </c>
    </row>
    <row r="613" spans="1:7" x14ac:dyDescent="0.3">
      <c r="A613" s="10" t="s">
        <v>83</v>
      </c>
      <c r="B613" s="11" t="str">
        <f>VLOOKUP(A613,Entidades!$A$1:$B$229,2,FALSE)</f>
        <v>CAJA DE SUELDOS DE RETIRO DE LA POLICÍA NACIONAL</v>
      </c>
      <c r="C613" s="11" t="s">
        <v>10</v>
      </c>
      <c r="D613" s="12">
        <v>354021495.64999998</v>
      </c>
      <c r="E613" s="12">
        <v>700448715</v>
      </c>
      <c r="F613" s="12">
        <f t="shared" si="18"/>
        <v>346427219.35000002</v>
      </c>
      <c r="G613" s="13">
        <f t="shared" si="19"/>
        <v>0.9785485446694232</v>
      </c>
    </row>
    <row r="614" spans="1:7" x14ac:dyDescent="0.3">
      <c r="A614" s="10" t="s">
        <v>83</v>
      </c>
      <c r="B614" s="11" t="str">
        <f>VLOOKUP(A614,Entidades!$A$1:$B$229,2,FALSE)</f>
        <v>CAJA DE SUELDOS DE RETIRO DE LA POLICÍA NACIONAL</v>
      </c>
      <c r="C614" s="11" t="s">
        <v>11</v>
      </c>
      <c r="D614" s="12">
        <v>125464068</v>
      </c>
      <c r="E614" s="12">
        <v>111192085</v>
      </c>
      <c r="F614" s="12">
        <f t="shared" si="18"/>
        <v>-14271983</v>
      </c>
      <c r="G614" s="13">
        <f t="shared" si="19"/>
        <v>-0.1137535489443878</v>
      </c>
    </row>
    <row r="615" spans="1:7" x14ac:dyDescent="0.3">
      <c r="A615" s="10" t="s">
        <v>83</v>
      </c>
      <c r="B615" s="11" t="str">
        <f>VLOOKUP(A615,Entidades!$A$1:$B$229,2,FALSE)</f>
        <v>CAJA DE SUELDOS DE RETIRO DE LA POLICÍA NACIONAL</v>
      </c>
      <c r="C615" s="11" t="s">
        <v>12</v>
      </c>
      <c r="D615" s="12">
        <v>2947304366.5100002</v>
      </c>
      <c r="E615" s="12">
        <v>5329416500.0799999</v>
      </c>
      <c r="F615" s="12">
        <f t="shared" si="18"/>
        <v>2382112133.5699997</v>
      </c>
      <c r="G615" s="13">
        <f t="shared" si="19"/>
        <v>0.80823418193172114</v>
      </c>
    </row>
    <row r="616" spans="1:7" x14ac:dyDescent="0.3">
      <c r="A616" s="10" t="s">
        <v>83</v>
      </c>
      <c r="B616" s="11" t="str">
        <f>VLOOKUP(A616,Entidades!$A$1:$B$229,2,FALSE)</f>
        <v>CAJA DE SUELDOS DE RETIRO DE LA POLICÍA NACIONAL</v>
      </c>
      <c r="C616" s="11" t="s">
        <v>13</v>
      </c>
      <c r="D616" s="12">
        <v>336451209.89999998</v>
      </c>
      <c r="E616" s="12">
        <v>279243881.85000002</v>
      </c>
      <c r="F616" s="12">
        <f t="shared" si="18"/>
        <v>-57207328.049999952</v>
      </c>
      <c r="G616" s="13">
        <f t="shared" si="19"/>
        <v>-0.1700315717901657</v>
      </c>
    </row>
    <row r="617" spans="1:7" x14ac:dyDescent="0.3">
      <c r="A617" s="10" t="s">
        <v>83</v>
      </c>
      <c r="B617" s="11" t="str">
        <f>VLOOKUP(A617,Entidades!$A$1:$B$229,2,FALSE)</f>
        <v>CAJA DE SUELDOS DE RETIRO DE LA POLICÍA NACIONAL</v>
      </c>
      <c r="C617" s="11" t="s">
        <v>14</v>
      </c>
      <c r="D617" s="12">
        <v>53808422.399999999</v>
      </c>
      <c r="E617" s="12">
        <v>94055491.799999997</v>
      </c>
      <c r="F617" s="12">
        <f t="shared" si="18"/>
        <v>40247069.399999999</v>
      </c>
      <c r="G617" s="13">
        <f t="shared" si="19"/>
        <v>0.74796969702646399</v>
      </c>
    </row>
    <row r="618" spans="1:7" x14ac:dyDescent="0.3">
      <c r="A618" s="10" t="s">
        <v>83</v>
      </c>
      <c r="B618" s="11" t="str">
        <f>VLOOKUP(A618,Entidades!$A$1:$B$229,2,FALSE)</f>
        <v>CAJA DE SUELDOS DE RETIRO DE LA POLICÍA NACIONAL</v>
      </c>
      <c r="C618" s="11" t="s">
        <v>292</v>
      </c>
      <c r="D618" s="12">
        <v>908482210</v>
      </c>
      <c r="E618" s="12">
        <v>1383132679</v>
      </c>
      <c r="F618" s="12">
        <f t="shared" si="18"/>
        <v>474650469</v>
      </c>
      <c r="G618" s="13">
        <f t="shared" si="19"/>
        <v>0.52246534249691035</v>
      </c>
    </row>
    <row r="619" spans="1:7" x14ac:dyDescent="0.3">
      <c r="A619" s="10" t="s">
        <v>83</v>
      </c>
      <c r="B619" s="11" t="str">
        <f>VLOOKUP(A619,Entidades!$A$1:$B$229,2,FALSE)</f>
        <v>CAJA DE SUELDOS DE RETIRO DE LA POLICÍA NACIONAL</v>
      </c>
      <c r="C619" s="11" t="s">
        <v>15</v>
      </c>
      <c r="D619" s="12">
        <v>117765424.59999999</v>
      </c>
      <c r="E619" s="12">
        <v>118535043</v>
      </c>
      <c r="F619" s="12">
        <f t="shared" si="18"/>
        <v>769618.40000000596</v>
      </c>
      <c r="G619" s="13">
        <f t="shared" si="19"/>
        <v>6.5351812946293749E-3</v>
      </c>
    </row>
    <row r="620" spans="1:7" x14ac:dyDescent="0.3">
      <c r="A620" s="10" t="s">
        <v>84</v>
      </c>
      <c r="B620" s="11" t="str">
        <f>VLOOKUP(A620,Entidades!$A$1:$B$229,2,FALSE)</f>
        <v>FONPOLICÍA - GESTIÓN GENERAL</v>
      </c>
      <c r="C620" s="11" t="s">
        <v>4</v>
      </c>
      <c r="D620" s="12">
        <v>1792003</v>
      </c>
      <c r="E620" s="12"/>
      <c r="F620" s="12">
        <f t="shared" si="18"/>
        <v>-1792003</v>
      </c>
      <c r="G620" s="13">
        <f t="shared" si="19"/>
        <v>-1</v>
      </c>
    </row>
    <row r="621" spans="1:7" x14ac:dyDescent="0.3">
      <c r="A621" s="10" t="s">
        <v>84</v>
      </c>
      <c r="B621" s="11" t="str">
        <f>VLOOKUP(A621,Entidades!$A$1:$B$229,2,FALSE)</f>
        <v>FONPOLICÍA - GESTIÓN GENERAL</v>
      </c>
      <c r="C621" s="11" t="s">
        <v>6</v>
      </c>
      <c r="D621" s="12">
        <v>98980034.359999999</v>
      </c>
      <c r="E621" s="12">
        <v>91972661.159999996</v>
      </c>
      <c r="F621" s="12">
        <f t="shared" si="18"/>
        <v>-7007373.200000003</v>
      </c>
      <c r="G621" s="13">
        <f t="shared" si="19"/>
        <v>-7.0795825090477396E-2</v>
      </c>
    </row>
    <row r="622" spans="1:7" x14ac:dyDescent="0.3">
      <c r="A622" s="10" t="s">
        <v>84</v>
      </c>
      <c r="B622" s="11" t="str">
        <f>VLOOKUP(A622,Entidades!$A$1:$B$229,2,FALSE)</f>
        <v>FONPOLICÍA - GESTIÓN GENERAL</v>
      </c>
      <c r="C622" s="11" t="s">
        <v>7</v>
      </c>
      <c r="D622" s="12">
        <v>870102675.72000003</v>
      </c>
      <c r="E622" s="12">
        <v>695725580.5999999</v>
      </c>
      <c r="F622" s="12">
        <f t="shared" si="18"/>
        <v>-174377095.12000012</v>
      </c>
      <c r="G622" s="13">
        <f t="shared" si="19"/>
        <v>-0.20040979069016776</v>
      </c>
    </row>
    <row r="623" spans="1:7" x14ac:dyDescent="0.3">
      <c r="A623" s="10" t="s">
        <v>84</v>
      </c>
      <c r="B623" s="11" t="str">
        <f>VLOOKUP(A623,Entidades!$A$1:$B$229,2,FALSE)</f>
        <v>FONPOLICÍA - GESTIÓN GENERAL</v>
      </c>
      <c r="C623" s="11" t="s">
        <v>8</v>
      </c>
      <c r="D623" s="12">
        <v>1212806267</v>
      </c>
      <c r="E623" s="12">
        <v>377818794</v>
      </c>
      <c r="F623" s="12">
        <f t="shared" si="18"/>
        <v>-834987473</v>
      </c>
      <c r="G623" s="13">
        <f t="shared" si="19"/>
        <v>-0.68847555930381743</v>
      </c>
    </row>
    <row r="624" spans="1:7" x14ac:dyDescent="0.3">
      <c r="A624" s="10" t="s">
        <v>84</v>
      </c>
      <c r="B624" s="11" t="str">
        <f>VLOOKUP(A624,Entidades!$A$1:$B$229,2,FALSE)</f>
        <v>FONPOLICÍA - GESTIÓN GENERAL</v>
      </c>
      <c r="C624" s="11" t="s">
        <v>10</v>
      </c>
      <c r="D624" s="12">
        <v>245451694.28</v>
      </c>
      <c r="E624" s="12">
        <v>206792778.59999999</v>
      </c>
      <c r="F624" s="12">
        <f t="shared" si="18"/>
        <v>-38658915.680000007</v>
      </c>
      <c r="G624" s="13">
        <f t="shared" si="19"/>
        <v>-0.15750111562032934</v>
      </c>
    </row>
    <row r="625" spans="1:7" x14ac:dyDescent="0.3">
      <c r="A625" s="10" t="s">
        <v>84</v>
      </c>
      <c r="B625" s="11" t="str">
        <f>VLOOKUP(A625,Entidades!$A$1:$B$229,2,FALSE)</f>
        <v>FONPOLICÍA - GESTIÓN GENERAL</v>
      </c>
      <c r="C625" s="11" t="s">
        <v>11</v>
      </c>
      <c r="D625" s="12">
        <v>86344829</v>
      </c>
      <c r="E625" s="12">
        <v>39625236</v>
      </c>
      <c r="F625" s="12">
        <f t="shared" si="18"/>
        <v>-46719593</v>
      </c>
      <c r="G625" s="13">
        <f t="shared" si="19"/>
        <v>-0.54108153946312176</v>
      </c>
    </row>
    <row r="626" spans="1:7" x14ac:dyDescent="0.3">
      <c r="A626" s="10" t="s">
        <v>84</v>
      </c>
      <c r="B626" s="11" t="str">
        <f>VLOOKUP(A626,Entidades!$A$1:$B$229,2,FALSE)</f>
        <v>FONPOLICÍA - GESTIÓN GENERAL</v>
      </c>
      <c r="C626" s="11" t="s">
        <v>12</v>
      </c>
      <c r="D626" s="12">
        <v>3443022187.8899999</v>
      </c>
      <c r="E626" s="12">
        <v>899910025.35000002</v>
      </c>
      <c r="F626" s="12">
        <f t="shared" si="18"/>
        <v>-2543112162.54</v>
      </c>
      <c r="G626" s="13">
        <f t="shared" si="19"/>
        <v>-0.73862787509322003</v>
      </c>
    </row>
    <row r="627" spans="1:7" x14ac:dyDescent="0.3">
      <c r="A627" s="10" t="s">
        <v>84</v>
      </c>
      <c r="B627" s="11" t="str">
        <f>VLOOKUP(A627,Entidades!$A$1:$B$229,2,FALSE)</f>
        <v>FONPOLICÍA - GESTIÓN GENERAL</v>
      </c>
      <c r="C627" s="11" t="s">
        <v>13</v>
      </c>
      <c r="D627" s="12">
        <v>83290544.460000008</v>
      </c>
      <c r="E627" s="12">
        <v>197248316.11000001</v>
      </c>
      <c r="F627" s="12">
        <f t="shared" si="18"/>
        <v>113957771.65000001</v>
      </c>
      <c r="G627" s="13">
        <f t="shared" si="19"/>
        <v>1.3681957824723769</v>
      </c>
    </row>
    <row r="628" spans="1:7" x14ac:dyDescent="0.3">
      <c r="A628" s="10" t="s">
        <v>84</v>
      </c>
      <c r="B628" s="11" t="str">
        <f>VLOOKUP(A628,Entidades!$A$1:$B$229,2,FALSE)</f>
        <v>FONPOLICÍA - GESTIÓN GENERAL</v>
      </c>
      <c r="C628" s="11" t="s">
        <v>14</v>
      </c>
      <c r="D628" s="12">
        <v>64399606.670000002</v>
      </c>
      <c r="E628" s="12">
        <v>28654582</v>
      </c>
      <c r="F628" s="12">
        <f t="shared" si="18"/>
        <v>-35745024.670000002</v>
      </c>
      <c r="G628" s="13">
        <f t="shared" si="19"/>
        <v>-0.55505035695585248</v>
      </c>
    </row>
    <row r="629" spans="1:7" x14ac:dyDescent="0.3">
      <c r="A629" s="10" t="s">
        <v>84</v>
      </c>
      <c r="B629" s="11" t="str">
        <f>VLOOKUP(A629,Entidades!$A$1:$B$229,2,FALSE)</f>
        <v>FONPOLICÍA - GESTIÓN GENERAL</v>
      </c>
      <c r="C629" s="11" t="s">
        <v>292</v>
      </c>
      <c r="D629" s="12">
        <v>327575526.63999999</v>
      </c>
      <c r="E629" s="12">
        <v>293516262</v>
      </c>
      <c r="F629" s="12">
        <f t="shared" si="18"/>
        <v>-34059264.639999986</v>
      </c>
      <c r="G629" s="13">
        <f t="shared" si="19"/>
        <v>-0.10397377664122798</v>
      </c>
    </row>
    <row r="630" spans="1:7" x14ac:dyDescent="0.3">
      <c r="A630" s="10" t="s">
        <v>84</v>
      </c>
      <c r="B630" s="11" t="str">
        <f>VLOOKUP(A630,Entidades!$A$1:$B$229,2,FALSE)</f>
        <v>FONPOLICÍA - GESTIÓN GENERAL</v>
      </c>
      <c r="C630" s="11" t="s">
        <v>15</v>
      </c>
      <c r="D630" s="12">
        <v>36661360</v>
      </c>
      <c r="E630" s="12">
        <v>10352509</v>
      </c>
      <c r="F630" s="12">
        <f t="shared" si="18"/>
        <v>-26308851</v>
      </c>
      <c r="G630" s="13">
        <f t="shared" si="19"/>
        <v>-0.71761797707450026</v>
      </c>
    </row>
    <row r="631" spans="1:7" x14ac:dyDescent="0.3">
      <c r="A631" s="10" t="s">
        <v>84</v>
      </c>
      <c r="B631" s="11" t="str">
        <f>VLOOKUP(A631,Entidades!$A$1:$B$229,2,FALSE)</f>
        <v>FONPOLICÍA - GESTIÓN GENERAL</v>
      </c>
      <c r="C631" s="11" t="s">
        <v>16</v>
      </c>
      <c r="D631" s="12">
        <v>1868193.29</v>
      </c>
      <c r="E631" s="12">
        <v>341863.55</v>
      </c>
      <c r="F631" s="12">
        <f t="shared" si="18"/>
        <v>-1526329.74</v>
      </c>
      <c r="G631" s="13">
        <f t="shared" si="19"/>
        <v>-0.81700846918254377</v>
      </c>
    </row>
    <row r="632" spans="1:7" x14ac:dyDescent="0.3">
      <c r="A632" s="10" t="s">
        <v>85</v>
      </c>
      <c r="B632" s="11" t="str">
        <f>VLOOKUP(A632,Entidades!$A$1:$B$229,2,FALSE)</f>
        <v>SUPERINTENDENCIA DE VIGILANCIA Y SEGURIDAD PRIVADA</v>
      </c>
      <c r="C632" s="11" t="s">
        <v>5</v>
      </c>
      <c r="D632" s="12">
        <v>342943070.80000001</v>
      </c>
      <c r="E632" s="12">
        <v>428868646.44</v>
      </c>
      <c r="F632" s="12">
        <f t="shared" si="18"/>
        <v>85925575.639999986</v>
      </c>
      <c r="G632" s="13">
        <f t="shared" si="19"/>
        <v>0.25055346777981902</v>
      </c>
    </row>
    <row r="633" spans="1:7" x14ac:dyDescent="0.3">
      <c r="A633" s="10" t="s">
        <v>85</v>
      </c>
      <c r="B633" s="11" t="str">
        <f>VLOOKUP(A633,Entidades!$A$1:$B$229,2,FALSE)</f>
        <v>SUPERINTENDENCIA DE VIGILANCIA Y SEGURIDAD PRIVADA</v>
      </c>
      <c r="C633" s="11" t="s">
        <v>6</v>
      </c>
      <c r="D633" s="12">
        <v>3376583</v>
      </c>
      <c r="E633" s="12">
        <v>3785489</v>
      </c>
      <c r="F633" s="12">
        <f t="shared" si="18"/>
        <v>408906</v>
      </c>
      <c r="G633" s="13">
        <f t="shared" si="19"/>
        <v>0.12110053269829292</v>
      </c>
    </row>
    <row r="634" spans="1:7" x14ac:dyDescent="0.3">
      <c r="A634" s="10" t="s">
        <v>85</v>
      </c>
      <c r="B634" s="11" t="str">
        <f>VLOOKUP(A634,Entidades!$A$1:$B$229,2,FALSE)</f>
        <v>SUPERINTENDENCIA DE VIGILANCIA Y SEGURIDAD PRIVADA</v>
      </c>
      <c r="C634" s="11" t="s">
        <v>7</v>
      </c>
      <c r="D634" s="12">
        <v>117380730</v>
      </c>
      <c r="E634" s="12">
        <v>142536640</v>
      </c>
      <c r="F634" s="12">
        <f t="shared" si="18"/>
        <v>25155910</v>
      </c>
      <c r="G634" s="13">
        <f t="shared" si="19"/>
        <v>0.21431038978885206</v>
      </c>
    </row>
    <row r="635" spans="1:7" x14ac:dyDescent="0.3">
      <c r="A635" s="10" t="s">
        <v>85</v>
      </c>
      <c r="B635" s="11" t="str">
        <f>VLOOKUP(A635,Entidades!$A$1:$B$229,2,FALSE)</f>
        <v>SUPERINTENDENCIA DE VIGILANCIA Y SEGURIDAD PRIVADA</v>
      </c>
      <c r="C635" s="11" t="s">
        <v>8</v>
      </c>
      <c r="D635" s="12">
        <v>16958471727</v>
      </c>
      <c r="E635" s="12">
        <v>12631343023</v>
      </c>
      <c r="F635" s="12">
        <f t="shared" si="18"/>
        <v>-4327128704</v>
      </c>
      <c r="G635" s="13">
        <f t="shared" si="19"/>
        <v>-0.25516029826618586</v>
      </c>
    </row>
    <row r="636" spans="1:7" x14ac:dyDescent="0.3">
      <c r="A636" s="10" t="s">
        <v>85</v>
      </c>
      <c r="B636" s="11" t="str">
        <f>VLOOKUP(A636,Entidades!$A$1:$B$229,2,FALSE)</f>
        <v>SUPERINTENDENCIA DE VIGILANCIA Y SEGURIDAD PRIVADA</v>
      </c>
      <c r="C636" s="11" t="s">
        <v>10</v>
      </c>
      <c r="D636" s="12">
        <v>70258973</v>
      </c>
      <c r="E636" s="12">
        <v>217004216</v>
      </c>
      <c r="F636" s="12">
        <f t="shared" si="18"/>
        <v>146745243</v>
      </c>
      <c r="G636" s="13">
        <f t="shared" si="19"/>
        <v>2.0886334760401351</v>
      </c>
    </row>
    <row r="637" spans="1:7" x14ac:dyDescent="0.3">
      <c r="A637" s="10" t="s">
        <v>85</v>
      </c>
      <c r="B637" s="11" t="str">
        <f>VLOOKUP(A637,Entidades!$A$1:$B$229,2,FALSE)</f>
        <v>SUPERINTENDENCIA DE VIGILANCIA Y SEGURIDAD PRIVADA</v>
      </c>
      <c r="C637" s="11" t="s">
        <v>11</v>
      </c>
      <c r="D637" s="12">
        <v>419695529</v>
      </c>
      <c r="E637" s="12">
        <v>211325177</v>
      </c>
      <c r="F637" s="12">
        <f t="shared" si="18"/>
        <v>-208370352</v>
      </c>
      <c r="G637" s="13">
        <f t="shared" si="19"/>
        <v>-0.49647979928802149</v>
      </c>
    </row>
    <row r="638" spans="1:7" x14ac:dyDescent="0.3">
      <c r="A638" s="10" t="s">
        <v>85</v>
      </c>
      <c r="B638" s="11" t="str">
        <f>VLOOKUP(A638,Entidades!$A$1:$B$229,2,FALSE)</f>
        <v>SUPERINTENDENCIA DE VIGILANCIA Y SEGURIDAD PRIVADA</v>
      </c>
      <c r="C638" s="11" t="s">
        <v>12</v>
      </c>
      <c r="D638" s="12"/>
      <c r="E638" s="12">
        <v>38783255</v>
      </c>
      <c r="F638" s="12">
        <f t="shared" si="18"/>
        <v>38783255</v>
      </c>
      <c r="G638" s="13" t="str">
        <f t="shared" si="19"/>
        <v>NA</v>
      </c>
    </row>
    <row r="639" spans="1:7" x14ac:dyDescent="0.3">
      <c r="A639" s="10" t="s">
        <v>85</v>
      </c>
      <c r="B639" s="11" t="str">
        <f>VLOOKUP(A639,Entidades!$A$1:$B$229,2,FALSE)</f>
        <v>SUPERINTENDENCIA DE VIGILANCIA Y SEGURIDAD PRIVADA</v>
      </c>
      <c r="C639" s="11" t="s">
        <v>13</v>
      </c>
      <c r="D639" s="12">
        <v>159620864.38999999</v>
      </c>
      <c r="E639" s="12">
        <v>304834974.34000003</v>
      </c>
      <c r="F639" s="12">
        <f t="shared" si="18"/>
        <v>145214109.95000005</v>
      </c>
      <c r="G639" s="13">
        <f t="shared" si="19"/>
        <v>0.90974391414896694</v>
      </c>
    </row>
    <row r="640" spans="1:7" x14ac:dyDescent="0.3">
      <c r="A640" s="10" t="s">
        <v>85</v>
      </c>
      <c r="B640" s="11" t="str">
        <f>VLOOKUP(A640,Entidades!$A$1:$B$229,2,FALSE)</f>
        <v>SUPERINTENDENCIA DE VIGILANCIA Y SEGURIDAD PRIVADA</v>
      </c>
      <c r="C640" s="11" t="s">
        <v>14</v>
      </c>
      <c r="D640" s="12">
        <v>161345496</v>
      </c>
      <c r="E640" s="12">
        <v>185957473</v>
      </c>
      <c r="F640" s="12">
        <f t="shared" si="18"/>
        <v>24611977</v>
      </c>
      <c r="G640" s="13">
        <f t="shared" si="19"/>
        <v>0.15254207653865962</v>
      </c>
    </row>
    <row r="641" spans="1:7" x14ac:dyDescent="0.3">
      <c r="A641" s="10" t="s">
        <v>85</v>
      </c>
      <c r="B641" s="11" t="str">
        <f>VLOOKUP(A641,Entidades!$A$1:$B$229,2,FALSE)</f>
        <v>SUPERINTENDENCIA DE VIGILANCIA Y SEGURIDAD PRIVADA</v>
      </c>
      <c r="C641" s="11" t="s">
        <v>292</v>
      </c>
      <c r="D641" s="12">
        <v>190121567.96000001</v>
      </c>
      <c r="E641" s="12">
        <v>216348751.59</v>
      </c>
      <c r="F641" s="12">
        <f t="shared" si="18"/>
        <v>26227183.629999995</v>
      </c>
      <c r="G641" s="13">
        <f t="shared" si="19"/>
        <v>0.13794954413335145</v>
      </c>
    </row>
    <row r="642" spans="1:7" x14ac:dyDescent="0.3">
      <c r="A642" s="10" t="s">
        <v>85</v>
      </c>
      <c r="B642" s="11" t="str">
        <f>VLOOKUP(A642,Entidades!$A$1:$B$229,2,FALSE)</f>
        <v>SUPERINTENDENCIA DE VIGILANCIA Y SEGURIDAD PRIVADA</v>
      </c>
      <c r="C642" s="11" t="s">
        <v>15</v>
      </c>
      <c r="D642" s="12">
        <v>98836604.599999994</v>
      </c>
      <c r="E642" s="12">
        <v>172619206</v>
      </c>
      <c r="F642" s="12">
        <f t="shared" si="18"/>
        <v>73782601.400000006</v>
      </c>
      <c r="G642" s="13">
        <f t="shared" si="19"/>
        <v>0.74651088732362236</v>
      </c>
    </row>
    <row r="643" spans="1:7" x14ac:dyDescent="0.3">
      <c r="A643" s="10" t="s">
        <v>87</v>
      </c>
      <c r="B643" s="11" t="str">
        <f>VLOOKUP(A643,Entidades!$A$1:$B$229,2,FALSE)</f>
        <v>HOSPITAL MILITAR</v>
      </c>
      <c r="C643" s="11" t="s">
        <v>4</v>
      </c>
      <c r="D643" s="12">
        <v>29374775</v>
      </c>
      <c r="E643" s="12"/>
      <c r="F643" s="12">
        <f t="shared" si="18"/>
        <v>-29374775</v>
      </c>
      <c r="G643" s="13">
        <f t="shared" si="19"/>
        <v>-1</v>
      </c>
    </row>
    <row r="644" spans="1:7" x14ac:dyDescent="0.3">
      <c r="A644" s="10" t="s">
        <v>87</v>
      </c>
      <c r="B644" s="11" t="str">
        <f>VLOOKUP(A644,Entidades!$A$1:$B$229,2,FALSE)</f>
        <v>HOSPITAL MILITAR</v>
      </c>
      <c r="C644" s="11" t="s">
        <v>6</v>
      </c>
      <c r="D644" s="12">
        <v>776234122.25999999</v>
      </c>
      <c r="E644" s="12">
        <v>1768373471.72</v>
      </c>
      <c r="F644" s="12">
        <f t="shared" si="18"/>
        <v>992139349.46000004</v>
      </c>
      <c r="G644" s="13">
        <f t="shared" si="19"/>
        <v>1.2781444682841223</v>
      </c>
    </row>
    <row r="645" spans="1:7" x14ac:dyDescent="0.3">
      <c r="A645" s="10" t="s">
        <v>87</v>
      </c>
      <c r="B645" s="11" t="str">
        <f>VLOOKUP(A645,Entidades!$A$1:$B$229,2,FALSE)</f>
        <v>HOSPITAL MILITAR</v>
      </c>
      <c r="C645" s="11" t="s">
        <v>7</v>
      </c>
      <c r="D645" s="12">
        <v>4090332460</v>
      </c>
      <c r="E645" s="12">
        <v>4406119129</v>
      </c>
      <c r="F645" s="12">
        <f t="shared" si="18"/>
        <v>315786669</v>
      </c>
      <c r="G645" s="13">
        <f t="shared" si="19"/>
        <v>7.720317898071298E-2</v>
      </c>
    </row>
    <row r="646" spans="1:7" x14ac:dyDescent="0.3">
      <c r="A646" s="10" t="s">
        <v>87</v>
      </c>
      <c r="B646" s="11" t="str">
        <f>VLOOKUP(A646,Entidades!$A$1:$B$229,2,FALSE)</f>
        <v>HOSPITAL MILITAR</v>
      </c>
      <c r="C646" s="11" t="s">
        <v>8</v>
      </c>
      <c r="D646" s="12">
        <v>35872508596</v>
      </c>
      <c r="E646" s="12">
        <v>41738650969</v>
      </c>
      <c r="F646" s="12">
        <f t="shared" si="18"/>
        <v>5866142373</v>
      </c>
      <c r="G646" s="13">
        <f t="shared" si="19"/>
        <v>0.16352752017053276</v>
      </c>
    </row>
    <row r="647" spans="1:7" x14ac:dyDescent="0.3">
      <c r="A647" s="10" t="s">
        <v>87</v>
      </c>
      <c r="B647" s="11" t="str">
        <f>VLOOKUP(A647,Entidades!$A$1:$B$229,2,FALSE)</f>
        <v>HOSPITAL MILITAR</v>
      </c>
      <c r="C647" s="11" t="s">
        <v>10</v>
      </c>
      <c r="D647" s="12">
        <v>6195563378</v>
      </c>
      <c r="E647" s="12">
        <v>6304949880</v>
      </c>
      <c r="F647" s="12">
        <f t="shared" si="18"/>
        <v>109386502</v>
      </c>
      <c r="G647" s="13">
        <f t="shared" si="19"/>
        <v>1.7655618274913239E-2</v>
      </c>
    </row>
    <row r="648" spans="1:7" x14ac:dyDescent="0.3">
      <c r="A648" s="10" t="s">
        <v>87</v>
      </c>
      <c r="B648" s="11" t="str">
        <f>VLOOKUP(A648,Entidades!$A$1:$B$229,2,FALSE)</f>
        <v>HOSPITAL MILITAR</v>
      </c>
      <c r="C648" s="11" t="s">
        <v>11</v>
      </c>
      <c r="D648" s="12">
        <v>4676352929</v>
      </c>
      <c r="E648" s="12">
        <v>4937064116</v>
      </c>
      <c r="F648" s="12">
        <f t="shared" si="18"/>
        <v>260711187</v>
      </c>
      <c r="G648" s="13">
        <f t="shared" si="19"/>
        <v>5.5750964685154968E-2</v>
      </c>
    </row>
    <row r="649" spans="1:7" x14ac:dyDescent="0.3">
      <c r="A649" s="10" t="s">
        <v>87</v>
      </c>
      <c r="B649" s="11" t="str">
        <f>VLOOKUP(A649,Entidades!$A$1:$B$229,2,FALSE)</f>
        <v>HOSPITAL MILITAR</v>
      </c>
      <c r="C649" s="11" t="s">
        <v>12</v>
      </c>
      <c r="D649" s="12">
        <v>76198139409.580002</v>
      </c>
      <c r="E649" s="12">
        <v>79294244455.419998</v>
      </c>
      <c r="F649" s="12">
        <f t="shared" si="18"/>
        <v>3096105045.8399963</v>
      </c>
      <c r="G649" s="13">
        <f t="shared" si="19"/>
        <v>4.0632291940854645E-2</v>
      </c>
    </row>
    <row r="650" spans="1:7" x14ac:dyDescent="0.3">
      <c r="A650" s="10" t="s">
        <v>87</v>
      </c>
      <c r="B650" s="11" t="str">
        <f>VLOOKUP(A650,Entidades!$A$1:$B$229,2,FALSE)</f>
        <v>HOSPITAL MILITAR</v>
      </c>
      <c r="C650" s="11" t="s">
        <v>13</v>
      </c>
      <c r="D650" s="12">
        <v>2112218627.01</v>
      </c>
      <c r="E650" s="12">
        <v>3382470636</v>
      </c>
      <c r="F650" s="12">
        <f t="shared" si="18"/>
        <v>1270252008.99</v>
      </c>
      <c r="G650" s="13">
        <f t="shared" si="19"/>
        <v>0.60138282692267264</v>
      </c>
    </row>
    <row r="651" spans="1:7" x14ac:dyDescent="0.3">
      <c r="A651" s="10" t="s">
        <v>87</v>
      </c>
      <c r="B651" s="11" t="str">
        <f>VLOOKUP(A651,Entidades!$A$1:$B$229,2,FALSE)</f>
        <v>HOSPITAL MILITAR</v>
      </c>
      <c r="C651" s="11" t="s">
        <v>14</v>
      </c>
      <c r="D651" s="12">
        <v>30573272</v>
      </c>
      <c r="E651" s="12">
        <v>1212036968.1700001</v>
      </c>
      <c r="F651" s="12">
        <f t="shared" si="18"/>
        <v>1181463696.1700001</v>
      </c>
      <c r="G651" s="13">
        <f t="shared" si="19"/>
        <v>38.643678575521783</v>
      </c>
    </row>
    <row r="652" spans="1:7" x14ac:dyDescent="0.3">
      <c r="A652" s="10" t="s">
        <v>87</v>
      </c>
      <c r="B652" s="11" t="str">
        <f>VLOOKUP(A652,Entidades!$A$1:$B$229,2,FALSE)</f>
        <v>HOSPITAL MILITAR</v>
      </c>
      <c r="C652" s="11" t="s">
        <v>15</v>
      </c>
      <c r="D652" s="12">
        <v>5434652</v>
      </c>
      <c r="E652" s="12">
        <v>9256291</v>
      </c>
      <c r="F652" s="12">
        <f t="shared" ref="F652:F715" si="20">E652-D652</f>
        <v>3821639</v>
      </c>
      <c r="G652" s="13">
        <f t="shared" ref="G652:G715" si="21">IF(D652&gt;0,((E652-D652)/D652),"NA")</f>
        <v>0.70319847526575763</v>
      </c>
    </row>
    <row r="653" spans="1:7" x14ac:dyDescent="0.3">
      <c r="A653" s="10" t="s">
        <v>87</v>
      </c>
      <c r="B653" s="11" t="str">
        <f>VLOOKUP(A653,Entidades!$A$1:$B$229,2,FALSE)</f>
        <v>HOSPITAL MILITAR</v>
      </c>
      <c r="C653" s="11" t="s">
        <v>16</v>
      </c>
      <c r="D653" s="12"/>
      <c r="E653" s="12">
        <v>1410280</v>
      </c>
      <c r="F653" s="12">
        <f t="shared" si="20"/>
        <v>1410280</v>
      </c>
      <c r="G653" s="13" t="str">
        <f t="shared" si="21"/>
        <v>NA</v>
      </c>
    </row>
    <row r="654" spans="1:7" x14ac:dyDescent="0.3">
      <c r="A654" s="10" t="s">
        <v>89</v>
      </c>
      <c r="B654" s="11" t="str">
        <f>VLOOKUP(A654,Entidades!$A$1:$B$229,2,FALSE)</f>
        <v>AGENCIA LOGÍSTICA DE LAS FUERZAS MILITARES</v>
      </c>
      <c r="C654" s="11" t="s">
        <v>5</v>
      </c>
      <c r="D654" s="12">
        <v>894185292.39999998</v>
      </c>
      <c r="E654" s="12">
        <v>1464917587.9400001</v>
      </c>
      <c r="F654" s="12">
        <f t="shared" si="20"/>
        <v>570732295.54000008</v>
      </c>
      <c r="G654" s="13">
        <f t="shared" si="21"/>
        <v>0.63827072575545318</v>
      </c>
    </row>
    <row r="655" spans="1:7" x14ac:dyDescent="0.3">
      <c r="A655" s="10" t="s">
        <v>89</v>
      </c>
      <c r="B655" s="11" t="str">
        <f>VLOOKUP(A655,Entidades!$A$1:$B$229,2,FALSE)</f>
        <v>AGENCIA LOGÍSTICA DE LAS FUERZAS MILITARES</v>
      </c>
      <c r="C655" s="11" t="s">
        <v>6</v>
      </c>
      <c r="D655" s="12">
        <v>302436608.37</v>
      </c>
      <c r="E655" s="12">
        <v>201793376.25999999</v>
      </c>
      <c r="F655" s="12">
        <f t="shared" si="20"/>
        <v>-100643232.11000001</v>
      </c>
      <c r="G655" s="13">
        <f t="shared" si="21"/>
        <v>-0.33277463549278202</v>
      </c>
    </row>
    <row r="656" spans="1:7" x14ac:dyDescent="0.3">
      <c r="A656" s="10" t="s">
        <v>89</v>
      </c>
      <c r="B656" s="11" t="str">
        <f>VLOOKUP(A656,Entidades!$A$1:$B$229,2,FALSE)</f>
        <v>AGENCIA LOGÍSTICA DE LAS FUERZAS MILITARES</v>
      </c>
      <c r="C656" s="11" t="s">
        <v>7</v>
      </c>
      <c r="D656" s="12">
        <v>835687558.29999995</v>
      </c>
      <c r="E656" s="12">
        <v>1047727978.9300001</v>
      </c>
      <c r="F656" s="12">
        <f t="shared" si="20"/>
        <v>212040420.63000011</v>
      </c>
      <c r="G656" s="13">
        <f t="shared" si="21"/>
        <v>0.25373169496664999</v>
      </c>
    </row>
    <row r="657" spans="1:7" x14ac:dyDescent="0.3">
      <c r="A657" s="10" t="s">
        <v>89</v>
      </c>
      <c r="B657" s="11" t="str">
        <f>VLOOKUP(A657,Entidades!$A$1:$B$229,2,FALSE)</f>
        <v>AGENCIA LOGÍSTICA DE LAS FUERZAS MILITARES</v>
      </c>
      <c r="C657" s="11" t="s">
        <v>8</v>
      </c>
      <c r="D657" s="12">
        <v>2409910364</v>
      </c>
      <c r="E657" s="12">
        <v>2907749685</v>
      </c>
      <c r="F657" s="12">
        <f t="shared" si="20"/>
        <v>497839321</v>
      </c>
      <c r="G657" s="13">
        <f t="shared" si="21"/>
        <v>0.20658001577024629</v>
      </c>
    </row>
    <row r="658" spans="1:7" x14ac:dyDescent="0.3">
      <c r="A658" s="10" t="s">
        <v>89</v>
      </c>
      <c r="B658" s="11" t="str">
        <f>VLOOKUP(A658,Entidades!$A$1:$B$229,2,FALSE)</f>
        <v>AGENCIA LOGÍSTICA DE LAS FUERZAS MILITARES</v>
      </c>
      <c r="C658" s="11" t="s">
        <v>10</v>
      </c>
      <c r="D658" s="12">
        <v>442419465.25999999</v>
      </c>
      <c r="E658" s="12">
        <v>12925933665.35</v>
      </c>
      <c r="F658" s="12">
        <f t="shared" si="20"/>
        <v>12483514200.09</v>
      </c>
      <c r="G658" s="13">
        <f t="shared" si="21"/>
        <v>28.216466906024849</v>
      </c>
    </row>
    <row r="659" spans="1:7" x14ac:dyDescent="0.3">
      <c r="A659" s="10" t="s">
        <v>89</v>
      </c>
      <c r="B659" s="11" t="str">
        <f>VLOOKUP(A659,Entidades!$A$1:$B$229,2,FALSE)</f>
        <v>AGENCIA LOGÍSTICA DE LAS FUERZAS MILITARES</v>
      </c>
      <c r="C659" s="11" t="s">
        <v>11</v>
      </c>
      <c r="D659" s="12">
        <v>490120430</v>
      </c>
      <c r="E659" s="12">
        <v>34769701</v>
      </c>
      <c r="F659" s="12">
        <f t="shared" si="20"/>
        <v>-455350729</v>
      </c>
      <c r="G659" s="13">
        <f t="shared" si="21"/>
        <v>-0.92905886212496791</v>
      </c>
    </row>
    <row r="660" spans="1:7" x14ac:dyDescent="0.3">
      <c r="A660" s="10" t="s">
        <v>89</v>
      </c>
      <c r="B660" s="11" t="str">
        <f>VLOOKUP(A660,Entidades!$A$1:$B$229,2,FALSE)</f>
        <v>AGENCIA LOGÍSTICA DE LAS FUERZAS MILITARES</v>
      </c>
      <c r="C660" s="11" t="s">
        <v>12</v>
      </c>
      <c r="D660" s="12">
        <v>3344086572.0999999</v>
      </c>
      <c r="E660" s="12">
        <v>1549896403.1699998</v>
      </c>
      <c r="F660" s="12">
        <f t="shared" si="20"/>
        <v>-1794190168.9300001</v>
      </c>
      <c r="G660" s="13">
        <f t="shared" si="21"/>
        <v>-0.53652623227493035</v>
      </c>
    </row>
    <row r="661" spans="1:7" x14ac:dyDescent="0.3">
      <c r="A661" s="10" t="s">
        <v>89</v>
      </c>
      <c r="B661" s="11" t="str">
        <f>VLOOKUP(A661,Entidades!$A$1:$B$229,2,FALSE)</f>
        <v>AGENCIA LOGÍSTICA DE LAS FUERZAS MILITARES</v>
      </c>
      <c r="C661" s="11" t="s">
        <v>13</v>
      </c>
      <c r="D661" s="12">
        <v>1578380284.9500003</v>
      </c>
      <c r="E661" s="12">
        <v>1356991270.0699999</v>
      </c>
      <c r="F661" s="12">
        <f t="shared" si="20"/>
        <v>-221389014.88000035</v>
      </c>
      <c r="G661" s="13">
        <f t="shared" si="21"/>
        <v>-0.14026341876603804</v>
      </c>
    </row>
    <row r="662" spans="1:7" x14ac:dyDescent="0.3">
      <c r="A662" s="10" t="s">
        <v>89</v>
      </c>
      <c r="B662" s="11" t="str">
        <f>VLOOKUP(A662,Entidades!$A$1:$B$229,2,FALSE)</f>
        <v>AGENCIA LOGÍSTICA DE LAS FUERZAS MILITARES</v>
      </c>
      <c r="C662" s="11" t="s">
        <v>14</v>
      </c>
      <c r="D662" s="12">
        <v>1777652768.9299998</v>
      </c>
      <c r="E662" s="12">
        <v>1962239558.1700001</v>
      </c>
      <c r="F662" s="12">
        <f t="shared" si="20"/>
        <v>184586789.24000025</v>
      </c>
      <c r="G662" s="13">
        <f t="shared" si="21"/>
        <v>0.1038373705294011</v>
      </c>
    </row>
    <row r="663" spans="1:7" x14ac:dyDescent="0.3">
      <c r="A663" s="10" t="s">
        <v>89</v>
      </c>
      <c r="B663" s="11" t="str">
        <f>VLOOKUP(A663,Entidades!$A$1:$B$229,2,FALSE)</f>
        <v>AGENCIA LOGÍSTICA DE LAS FUERZAS MILITARES</v>
      </c>
      <c r="C663" s="11" t="s">
        <v>71</v>
      </c>
      <c r="D663" s="12">
        <v>48706646</v>
      </c>
      <c r="E663" s="12"/>
      <c r="F663" s="12">
        <f t="shared" si="20"/>
        <v>-48706646</v>
      </c>
      <c r="G663" s="13">
        <f t="shared" si="21"/>
        <v>-1</v>
      </c>
    </row>
    <row r="664" spans="1:7" x14ac:dyDescent="0.3">
      <c r="A664" s="10" t="s">
        <v>89</v>
      </c>
      <c r="B664" s="11" t="str">
        <f>VLOOKUP(A664,Entidades!$A$1:$B$229,2,FALSE)</f>
        <v>AGENCIA LOGÍSTICA DE LAS FUERZAS MILITARES</v>
      </c>
      <c r="C664" s="11" t="s">
        <v>292</v>
      </c>
      <c r="D664" s="12">
        <v>868821543.28999996</v>
      </c>
      <c r="E664" s="12">
        <v>998328629.40999997</v>
      </c>
      <c r="F664" s="12">
        <f t="shared" si="20"/>
        <v>129507086.12</v>
      </c>
      <c r="G664" s="13">
        <f t="shared" si="21"/>
        <v>0.14906062944709053</v>
      </c>
    </row>
    <row r="665" spans="1:7" x14ac:dyDescent="0.3">
      <c r="A665" s="10" t="s">
        <v>89</v>
      </c>
      <c r="B665" s="11" t="str">
        <f>VLOOKUP(A665,Entidades!$A$1:$B$229,2,FALSE)</f>
        <v>AGENCIA LOGÍSTICA DE LAS FUERZAS MILITARES</v>
      </c>
      <c r="C665" s="11" t="s">
        <v>15</v>
      </c>
      <c r="D665" s="12">
        <v>304162933.91999996</v>
      </c>
      <c r="E665" s="12">
        <v>351566308</v>
      </c>
      <c r="F665" s="12">
        <f t="shared" si="20"/>
        <v>47403374.080000043</v>
      </c>
      <c r="G665" s="13">
        <f t="shared" si="21"/>
        <v>0.15584862188522924</v>
      </c>
    </row>
    <row r="666" spans="1:7" x14ac:dyDescent="0.3">
      <c r="A666" s="10" t="s">
        <v>89</v>
      </c>
      <c r="B666" s="11" t="str">
        <f>VLOOKUP(A666,Entidades!$A$1:$B$229,2,FALSE)</f>
        <v>AGENCIA LOGÍSTICA DE LAS FUERZAS MILITARES</v>
      </c>
      <c r="C666" s="11" t="s">
        <v>16</v>
      </c>
      <c r="D666" s="12">
        <v>20565823.989999998</v>
      </c>
      <c r="E666" s="12">
        <v>19720872</v>
      </c>
      <c r="F666" s="12">
        <f t="shared" si="20"/>
        <v>-844951.98999999836</v>
      </c>
      <c r="G666" s="13">
        <f t="shared" si="21"/>
        <v>-4.1085248537128922E-2</v>
      </c>
    </row>
    <row r="667" spans="1:7" x14ac:dyDescent="0.3">
      <c r="A667" s="10" t="s">
        <v>89</v>
      </c>
      <c r="B667" s="11" t="str">
        <f>VLOOKUP(A667,Entidades!$A$1:$B$229,2,FALSE)</f>
        <v>AGENCIA LOGÍSTICA DE LAS FUERZAS MILITARES</v>
      </c>
      <c r="C667" s="11" t="s">
        <v>18</v>
      </c>
      <c r="D667" s="12"/>
      <c r="E667" s="12">
        <v>15936757956</v>
      </c>
      <c r="F667" s="12">
        <f t="shared" si="20"/>
        <v>15936757956</v>
      </c>
      <c r="G667" s="13" t="str">
        <f t="shared" si="21"/>
        <v>NA</v>
      </c>
    </row>
    <row r="668" spans="1:7" x14ac:dyDescent="0.3">
      <c r="A668" s="10" t="s">
        <v>90</v>
      </c>
      <c r="B668" s="11" t="str">
        <f>VLOOKUP(A668,Entidades!$A$1:$B$229,2,FALSE)</f>
        <v>UNIDAD ADMINISTRATIVA ESPECIAL DE LA JUSTICIA PENAL MILITAR Y POLICIAL</v>
      </c>
      <c r="C668" s="11" t="s">
        <v>4</v>
      </c>
      <c r="D668" s="12">
        <v>3121500</v>
      </c>
      <c r="E668" s="12">
        <v>255000</v>
      </c>
      <c r="F668" s="12">
        <f t="shared" si="20"/>
        <v>-2866500</v>
      </c>
      <c r="G668" s="13">
        <f t="shared" si="21"/>
        <v>-0.91830850552618937</v>
      </c>
    </row>
    <row r="669" spans="1:7" x14ac:dyDescent="0.3">
      <c r="A669" s="10" t="s">
        <v>90</v>
      </c>
      <c r="B669" s="11" t="str">
        <f>VLOOKUP(A669,Entidades!$A$1:$B$229,2,FALSE)</f>
        <v>UNIDAD ADMINISTRATIVA ESPECIAL DE LA JUSTICIA PENAL MILITAR Y POLICIAL</v>
      </c>
      <c r="C669" s="11" t="s">
        <v>5</v>
      </c>
      <c r="D669" s="12">
        <v>505833334</v>
      </c>
      <c r="E669" s="12">
        <v>984000000</v>
      </c>
      <c r="F669" s="12">
        <f t="shared" si="20"/>
        <v>478166666</v>
      </c>
      <c r="G669" s="13">
        <f t="shared" si="21"/>
        <v>0.94530477503089982</v>
      </c>
    </row>
    <row r="670" spans="1:7" x14ac:dyDescent="0.3">
      <c r="A670" s="10" t="s">
        <v>90</v>
      </c>
      <c r="B670" s="11" t="str">
        <f>VLOOKUP(A670,Entidades!$A$1:$B$229,2,FALSE)</f>
        <v>UNIDAD ADMINISTRATIVA ESPECIAL DE LA JUSTICIA PENAL MILITAR Y POLICIAL</v>
      </c>
      <c r="C670" s="11" t="s">
        <v>6</v>
      </c>
      <c r="D670" s="12">
        <v>7990000</v>
      </c>
      <c r="E670" s="12">
        <v>39449999.960000001</v>
      </c>
      <c r="F670" s="12">
        <f t="shared" si="20"/>
        <v>31459999.960000001</v>
      </c>
      <c r="G670" s="13">
        <f t="shared" si="21"/>
        <v>3.9374217722152691</v>
      </c>
    </row>
    <row r="671" spans="1:7" x14ac:dyDescent="0.3">
      <c r="A671" s="10" t="s">
        <v>90</v>
      </c>
      <c r="B671" s="11" t="str">
        <f>VLOOKUP(A671,Entidades!$A$1:$B$229,2,FALSE)</f>
        <v>UNIDAD ADMINISTRATIVA ESPECIAL DE LA JUSTICIA PENAL MILITAR Y POLICIAL</v>
      </c>
      <c r="C671" s="11" t="s">
        <v>7</v>
      </c>
      <c r="D671" s="12">
        <v>265307414</v>
      </c>
      <c r="E671" s="12">
        <v>313635950</v>
      </c>
      <c r="F671" s="12">
        <f t="shared" si="20"/>
        <v>48328536</v>
      </c>
      <c r="G671" s="13">
        <f t="shared" si="21"/>
        <v>0.18216051813764994</v>
      </c>
    </row>
    <row r="672" spans="1:7" x14ac:dyDescent="0.3">
      <c r="A672" s="10" t="s">
        <v>90</v>
      </c>
      <c r="B672" s="11" t="str">
        <f>VLOOKUP(A672,Entidades!$A$1:$B$229,2,FALSE)</f>
        <v>UNIDAD ADMINISTRATIVA ESPECIAL DE LA JUSTICIA PENAL MILITAR Y POLICIAL</v>
      </c>
      <c r="C672" s="11" t="s">
        <v>8</v>
      </c>
      <c r="D672" s="12">
        <v>1431940666</v>
      </c>
      <c r="E672" s="12">
        <v>1107566665</v>
      </c>
      <c r="F672" s="12">
        <f t="shared" si="20"/>
        <v>-324374001</v>
      </c>
      <c r="G672" s="13">
        <f t="shared" si="21"/>
        <v>-0.22652754314612084</v>
      </c>
    </row>
    <row r="673" spans="1:7" x14ac:dyDescent="0.3">
      <c r="A673" s="10" t="s">
        <v>90</v>
      </c>
      <c r="B673" s="11" t="str">
        <f>VLOOKUP(A673,Entidades!$A$1:$B$229,2,FALSE)</f>
        <v>UNIDAD ADMINISTRATIVA ESPECIAL DE LA JUSTICIA PENAL MILITAR Y POLICIAL</v>
      </c>
      <c r="C673" s="11" t="s">
        <v>10</v>
      </c>
      <c r="D673" s="12">
        <v>272557256</v>
      </c>
      <c r="E673" s="12">
        <v>467018942.06999999</v>
      </c>
      <c r="F673" s="12">
        <f t="shared" si="20"/>
        <v>194461686.06999999</v>
      </c>
      <c r="G673" s="13">
        <f t="shared" si="21"/>
        <v>0.71347095624561174</v>
      </c>
    </row>
    <row r="674" spans="1:7" x14ac:dyDescent="0.3">
      <c r="A674" s="10" t="s">
        <v>90</v>
      </c>
      <c r="B674" s="11" t="str">
        <f>VLOOKUP(A674,Entidades!$A$1:$B$229,2,FALSE)</f>
        <v>UNIDAD ADMINISTRATIVA ESPECIAL DE LA JUSTICIA PENAL MILITAR Y POLICIAL</v>
      </c>
      <c r="C674" s="11" t="s">
        <v>11</v>
      </c>
      <c r="D674" s="12">
        <v>40750665.850000001</v>
      </c>
      <c r="E674" s="12">
        <v>126730656.77</v>
      </c>
      <c r="F674" s="12">
        <f t="shared" si="20"/>
        <v>85979990.919999987</v>
      </c>
      <c r="G674" s="13">
        <f t="shared" si="21"/>
        <v>2.1099039519129716</v>
      </c>
    </row>
    <row r="675" spans="1:7" x14ac:dyDescent="0.3">
      <c r="A675" s="10" t="s">
        <v>90</v>
      </c>
      <c r="B675" s="11" t="str">
        <f>VLOOKUP(A675,Entidades!$A$1:$B$229,2,FALSE)</f>
        <v>UNIDAD ADMINISTRATIVA ESPECIAL DE LA JUSTICIA PENAL MILITAR Y POLICIAL</v>
      </c>
      <c r="C675" s="11" t="s">
        <v>12</v>
      </c>
      <c r="D675" s="12">
        <v>5099447960.54</v>
      </c>
      <c r="E675" s="12">
        <v>4962453902.5699997</v>
      </c>
      <c r="F675" s="12">
        <f t="shared" si="20"/>
        <v>-136994057.97000027</v>
      </c>
      <c r="G675" s="13">
        <f t="shared" si="21"/>
        <v>-2.6864487887722936E-2</v>
      </c>
    </row>
    <row r="676" spans="1:7" x14ac:dyDescent="0.3">
      <c r="A676" s="10" t="s">
        <v>90</v>
      </c>
      <c r="B676" s="11" t="str">
        <f>VLOOKUP(A676,Entidades!$A$1:$B$229,2,FALSE)</f>
        <v>UNIDAD ADMINISTRATIVA ESPECIAL DE LA JUSTICIA PENAL MILITAR Y POLICIAL</v>
      </c>
      <c r="C676" s="11" t="s">
        <v>13</v>
      </c>
      <c r="D676" s="12">
        <v>332580240.29000002</v>
      </c>
      <c r="E676" s="12">
        <v>677441279.49000001</v>
      </c>
      <c r="F676" s="12">
        <f t="shared" si="20"/>
        <v>344861039.19999999</v>
      </c>
      <c r="G676" s="13">
        <f t="shared" si="21"/>
        <v>1.0369258224700646</v>
      </c>
    </row>
    <row r="677" spans="1:7" x14ac:dyDescent="0.3">
      <c r="A677" s="10" t="s">
        <v>90</v>
      </c>
      <c r="B677" s="11" t="str">
        <f>VLOOKUP(A677,Entidades!$A$1:$B$229,2,FALSE)</f>
        <v>UNIDAD ADMINISTRATIVA ESPECIAL DE LA JUSTICIA PENAL MILITAR Y POLICIAL</v>
      </c>
      <c r="C677" s="11" t="s">
        <v>14</v>
      </c>
      <c r="D677" s="12">
        <v>134426238</v>
      </c>
      <c r="E677" s="12">
        <v>351170798</v>
      </c>
      <c r="F677" s="12">
        <f t="shared" si="20"/>
        <v>216744560</v>
      </c>
      <c r="G677" s="13">
        <f t="shared" si="21"/>
        <v>1.6123679664382187</v>
      </c>
    </row>
    <row r="678" spans="1:7" x14ac:dyDescent="0.3">
      <c r="A678" s="10" t="s">
        <v>90</v>
      </c>
      <c r="B678" s="11" t="str">
        <f>VLOOKUP(A678,Entidades!$A$1:$B$229,2,FALSE)</f>
        <v>UNIDAD ADMINISTRATIVA ESPECIAL DE LA JUSTICIA PENAL MILITAR Y POLICIAL</v>
      </c>
      <c r="C678" s="11" t="s">
        <v>292</v>
      </c>
      <c r="D678" s="12">
        <v>398260637.5</v>
      </c>
      <c r="E678" s="12">
        <v>410406749</v>
      </c>
      <c r="F678" s="12">
        <f t="shared" si="20"/>
        <v>12146111.5</v>
      </c>
      <c r="G678" s="13">
        <f t="shared" si="21"/>
        <v>3.0497895991541468E-2</v>
      </c>
    </row>
    <row r="679" spans="1:7" x14ac:dyDescent="0.3">
      <c r="A679" s="10" t="s">
        <v>90</v>
      </c>
      <c r="B679" s="11" t="str">
        <f>VLOOKUP(A679,Entidades!$A$1:$B$229,2,FALSE)</f>
        <v>UNIDAD ADMINISTRATIVA ESPECIAL DE LA JUSTICIA PENAL MILITAR Y POLICIAL</v>
      </c>
      <c r="C679" s="11" t="s">
        <v>15</v>
      </c>
      <c r="D679" s="12">
        <v>78158349.150000006</v>
      </c>
      <c r="E679" s="12">
        <v>281385660</v>
      </c>
      <c r="F679" s="12">
        <f t="shared" si="20"/>
        <v>203227310.84999999</v>
      </c>
      <c r="G679" s="13">
        <f t="shared" si="21"/>
        <v>2.6001996339504312</v>
      </c>
    </row>
    <row r="680" spans="1:7" x14ac:dyDescent="0.3">
      <c r="A680" s="10" t="s">
        <v>90</v>
      </c>
      <c r="B680" s="11" t="str">
        <f>VLOOKUP(A680,Entidades!$A$1:$B$229,2,FALSE)</f>
        <v>UNIDAD ADMINISTRATIVA ESPECIAL DE LA JUSTICIA PENAL MILITAR Y POLICIAL</v>
      </c>
      <c r="C680" s="11" t="s">
        <v>18</v>
      </c>
      <c r="D680" s="12"/>
      <c r="E680" s="12">
        <v>2025663966.5999999</v>
      </c>
      <c r="F680" s="12">
        <f t="shared" si="20"/>
        <v>2025663966.5999999</v>
      </c>
      <c r="G680" s="13" t="str">
        <f t="shared" si="21"/>
        <v>NA</v>
      </c>
    </row>
    <row r="681" spans="1:7" x14ac:dyDescent="0.3">
      <c r="A681" s="10" t="s">
        <v>92</v>
      </c>
      <c r="B681" s="11" t="str">
        <f>VLOOKUP(A681,Entidades!$A$1:$B$229,2,FALSE)</f>
        <v>POLICÍA NACIONAL - GESTIÓN GENERAL</v>
      </c>
      <c r="C681" s="11" t="s">
        <v>4</v>
      </c>
      <c r="D681" s="12">
        <v>246038000</v>
      </c>
      <c r="E681" s="12">
        <v>865788629.62</v>
      </c>
      <c r="F681" s="12">
        <f t="shared" si="20"/>
        <v>619750629.62</v>
      </c>
      <c r="G681" s="13">
        <f t="shared" si="21"/>
        <v>2.5189224006860731</v>
      </c>
    </row>
    <row r="682" spans="1:7" x14ac:dyDescent="0.3">
      <c r="A682" s="10" t="s">
        <v>92</v>
      </c>
      <c r="B682" s="11" t="str">
        <f>VLOOKUP(A682,Entidades!$A$1:$B$229,2,FALSE)</f>
        <v>POLICÍA NACIONAL - GESTIÓN GENERAL</v>
      </c>
      <c r="C682" s="11" t="s">
        <v>5</v>
      </c>
      <c r="D682" s="12">
        <v>19590165569.700005</v>
      </c>
      <c r="E682" s="12">
        <v>21642822881.18</v>
      </c>
      <c r="F682" s="12">
        <f t="shared" si="20"/>
        <v>2052657311.4799957</v>
      </c>
      <c r="G682" s="13">
        <f t="shared" si="21"/>
        <v>0.10477998790652535</v>
      </c>
    </row>
    <row r="683" spans="1:7" x14ac:dyDescent="0.3">
      <c r="A683" s="10" t="s">
        <v>92</v>
      </c>
      <c r="B683" s="11" t="str">
        <f>VLOOKUP(A683,Entidades!$A$1:$B$229,2,FALSE)</f>
        <v>POLICÍA NACIONAL - GESTIÓN GENERAL</v>
      </c>
      <c r="C683" s="11" t="s">
        <v>53</v>
      </c>
      <c r="D683" s="12">
        <v>8258991095.1199999</v>
      </c>
      <c r="E683" s="12">
        <v>5282032704.54</v>
      </c>
      <c r="F683" s="12">
        <f t="shared" si="20"/>
        <v>-2976958390.5799999</v>
      </c>
      <c r="G683" s="13">
        <f t="shared" si="21"/>
        <v>-0.36045061149648155</v>
      </c>
    </row>
    <row r="684" spans="1:7" x14ac:dyDescent="0.3">
      <c r="A684" s="10" t="s">
        <v>92</v>
      </c>
      <c r="B684" s="11" t="str">
        <f>VLOOKUP(A684,Entidades!$A$1:$B$229,2,FALSE)</f>
        <v>POLICÍA NACIONAL - GESTIÓN GENERAL</v>
      </c>
      <c r="C684" s="11" t="s">
        <v>25</v>
      </c>
      <c r="D684" s="12"/>
      <c r="E684" s="12">
        <v>742613187</v>
      </c>
      <c r="F684" s="12">
        <f t="shared" si="20"/>
        <v>742613187</v>
      </c>
      <c r="G684" s="13" t="str">
        <f t="shared" si="21"/>
        <v>NA</v>
      </c>
    </row>
    <row r="685" spans="1:7" x14ac:dyDescent="0.3">
      <c r="A685" s="10" t="s">
        <v>92</v>
      </c>
      <c r="B685" s="11" t="str">
        <f>VLOOKUP(A685,Entidades!$A$1:$B$229,2,FALSE)</f>
        <v>POLICÍA NACIONAL - GESTIÓN GENERAL</v>
      </c>
      <c r="C685" s="11" t="s">
        <v>6</v>
      </c>
      <c r="D685" s="12">
        <v>14312330077.879999</v>
      </c>
      <c r="E685" s="12">
        <v>14472266656.77</v>
      </c>
      <c r="F685" s="12">
        <f t="shared" si="20"/>
        <v>159936578.8900013</v>
      </c>
      <c r="G685" s="13">
        <f t="shared" si="21"/>
        <v>1.1174740801792055E-2</v>
      </c>
    </row>
    <row r="686" spans="1:7" x14ac:dyDescent="0.3">
      <c r="A686" s="10" t="s">
        <v>92</v>
      </c>
      <c r="B686" s="11" t="str">
        <f>VLOOKUP(A686,Entidades!$A$1:$B$229,2,FALSE)</f>
        <v>POLICÍA NACIONAL - GESTIÓN GENERAL</v>
      </c>
      <c r="C686" s="11" t="s">
        <v>7</v>
      </c>
      <c r="D686" s="12">
        <v>76240725951.759995</v>
      </c>
      <c r="E686" s="12">
        <v>78854878717.790009</v>
      </c>
      <c r="F686" s="12">
        <f t="shared" si="20"/>
        <v>2614152766.030014</v>
      </c>
      <c r="G686" s="13">
        <f t="shared" si="21"/>
        <v>3.4288141061039661E-2</v>
      </c>
    </row>
    <row r="687" spans="1:7" x14ac:dyDescent="0.3">
      <c r="A687" s="10" t="s">
        <v>92</v>
      </c>
      <c r="B687" s="11" t="str">
        <f>VLOOKUP(A687,Entidades!$A$1:$B$229,2,FALSE)</f>
        <v>POLICÍA NACIONAL - GESTIÓN GENERAL</v>
      </c>
      <c r="C687" s="11" t="s">
        <v>8</v>
      </c>
      <c r="D687" s="12">
        <v>46156795297</v>
      </c>
      <c r="E687" s="12">
        <v>39886865912</v>
      </c>
      <c r="F687" s="12">
        <f t="shared" si="20"/>
        <v>-6269929385</v>
      </c>
      <c r="G687" s="13">
        <f t="shared" si="21"/>
        <v>-0.13583979010361491</v>
      </c>
    </row>
    <row r="688" spans="1:7" x14ac:dyDescent="0.3">
      <c r="A688" s="10" t="s">
        <v>92</v>
      </c>
      <c r="B688" s="11" t="str">
        <f>VLOOKUP(A688,Entidades!$A$1:$B$229,2,FALSE)</f>
        <v>POLICÍA NACIONAL - GESTIÓN GENERAL</v>
      </c>
      <c r="C688" s="11" t="s">
        <v>10</v>
      </c>
      <c r="D688" s="12">
        <v>77900658259.539993</v>
      </c>
      <c r="E688" s="12">
        <v>64545464222.880005</v>
      </c>
      <c r="F688" s="12">
        <f t="shared" si="20"/>
        <v>-13355194036.659988</v>
      </c>
      <c r="G688" s="13">
        <f t="shared" si="21"/>
        <v>-0.17143878286836509</v>
      </c>
    </row>
    <row r="689" spans="1:7" x14ac:dyDescent="0.3">
      <c r="A689" s="10" t="s">
        <v>92</v>
      </c>
      <c r="B689" s="11" t="str">
        <f>VLOOKUP(A689,Entidades!$A$1:$B$229,2,FALSE)</f>
        <v>POLICÍA NACIONAL - GESTIÓN GENERAL</v>
      </c>
      <c r="C689" s="11" t="s">
        <v>11</v>
      </c>
      <c r="D689" s="12">
        <v>21000006255.130001</v>
      </c>
      <c r="E689" s="12">
        <v>22999994195.119999</v>
      </c>
      <c r="F689" s="12">
        <f t="shared" si="20"/>
        <v>1999987939.9899979</v>
      </c>
      <c r="G689" s="13">
        <f t="shared" si="21"/>
        <v>9.5237492584147654E-2</v>
      </c>
    </row>
    <row r="690" spans="1:7" x14ac:dyDescent="0.3">
      <c r="A690" s="10" t="s">
        <v>92</v>
      </c>
      <c r="B690" s="11" t="str">
        <f>VLOOKUP(A690,Entidades!$A$1:$B$229,2,FALSE)</f>
        <v>POLICÍA NACIONAL - GESTIÓN GENERAL</v>
      </c>
      <c r="C690" s="11" t="s">
        <v>12</v>
      </c>
      <c r="D690" s="12">
        <v>442204965460.46997</v>
      </c>
      <c r="E690" s="12">
        <v>268390702498.40997</v>
      </c>
      <c r="F690" s="12">
        <f t="shared" si="20"/>
        <v>-173814262962.06</v>
      </c>
      <c r="G690" s="13">
        <f t="shared" si="21"/>
        <v>-0.39306266672303519</v>
      </c>
    </row>
    <row r="691" spans="1:7" x14ac:dyDescent="0.3">
      <c r="A691" s="10" t="s">
        <v>92</v>
      </c>
      <c r="B691" s="11" t="str">
        <f>VLOOKUP(A691,Entidades!$A$1:$B$229,2,FALSE)</f>
        <v>POLICÍA NACIONAL - GESTIÓN GENERAL</v>
      </c>
      <c r="C691" s="11" t="s">
        <v>13</v>
      </c>
      <c r="D691" s="12">
        <v>52208825659.200005</v>
      </c>
      <c r="E691" s="12">
        <v>38829475774.930008</v>
      </c>
      <c r="F691" s="12">
        <f t="shared" si="20"/>
        <v>-13379349884.269997</v>
      </c>
      <c r="G691" s="13">
        <f t="shared" si="21"/>
        <v>-0.25626605684650844</v>
      </c>
    </row>
    <row r="692" spans="1:7" x14ac:dyDescent="0.3">
      <c r="A692" s="10" t="s">
        <v>92</v>
      </c>
      <c r="B692" s="11" t="str">
        <f>VLOOKUP(A692,Entidades!$A$1:$B$229,2,FALSE)</f>
        <v>POLICÍA NACIONAL - GESTIÓN GENERAL</v>
      </c>
      <c r="C692" s="11" t="s">
        <v>14</v>
      </c>
      <c r="D692" s="12">
        <v>38119415198.559998</v>
      </c>
      <c r="E692" s="12">
        <v>23657512905.080002</v>
      </c>
      <c r="F692" s="12">
        <f t="shared" si="20"/>
        <v>-14461902293.479996</v>
      </c>
      <c r="G692" s="13">
        <f t="shared" si="21"/>
        <v>-0.37938415944078568</v>
      </c>
    </row>
    <row r="693" spans="1:7" x14ac:dyDescent="0.3">
      <c r="A693" s="10" t="s">
        <v>92</v>
      </c>
      <c r="B693" s="11" t="str">
        <f>VLOOKUP(A693,Entidades!$A$1:$B$229,2,FALSE)</f>
        <v>POLICÍA NACIONAL - GESTIÓN GENERAL</v>
      </c>
      <c r="C693" s="11" t="s">
        <v>71</v>
      </c>
      <c r="D693" s="12">
        <v>1295237982</v>
      </c>
      <c r="E693" s="12">
        <v>1261217201</v>
      </c>
      <c r="F693" s="12">
        <f t="shared" si="20"/>
        <v>-34020781</v>
      </c>
      <c r="G693" s="13">
        <f t="shared" si="21"/>
        <v>-2.6266046450759504E-2</v>
      </c>
    </row>
    <row r="694" spans="1:7" x14ac:dyDescent="0.3">
      <c r="A694" s="10" t="s">
        <v>92</v>
      </c>
      <c r="B694" s="11" t="str">
        <f>VLOOKUP(A694,Entidades!$A$1:$B$229,2,FALSE)</f>
        <v>POLICÍA NACIONAL - GESTIÓN GENERAL</v>
      </c>
      <c r="C694" s="11" t="s">
        <v>292</v>
      </c>
      <c r="D694" s="12"/>
      <c r="E694" s="12">
        <v>8615400</v>
      </c>
      <c r="F694" s="12">
        <f t="shared" si="20"/>
        <v>8615400</v>
      </c>
      <c r="G694" s="13" t="str">
        <f t="shared" si="21"/>
        <v>NA</v>
      </c>
    </row>
    <row r="695" spans="1:7" x14ac:dyDescent="0.3">
      <c r="A695" s="10" t="s">
        <v>92</v>
      </c>
      <c r="B695" s="11" t="str">
        <f>VLOOKUP(A695,Entidades!$A$1:$B$229,2,FALSE)</f>
        <v>POLICÍA NACIONAL - GESTIÓN GENERAL</v>
      </c>
      <c r="C695" s="11" t="s">
        <v>15</v>
      </c>
      <c r="D695" s="12">
        <v>15459929418.110001</v>
      </c>
      <c r="E695" s="12">
        <v>11040413149.43</v>
      </c>
      <c r="F695" s="12">
        <f t="shared" si="20"/>
        <v>-4419516268.6800003</v>
      </c>
      <c r="G695" s="13">
        <f t="shared" si="21"/>
        <v>-0.28586911034036872</v>
      </c>
    </row>
    <row r="696" spans="1:7" x14ac:dyDescent="0.3">
      <c r="A696" s="10" t="s">
        <v>92</v>
      </c>
      <c r="B696" s="11" t="str">
        <f>VLOOKUP(A696,Entidades!$A$1:$B$229,2,FALSE)</f>
        <v>POLICÍA NACIONAL - GESTIÓN GENERAL</v>
      </c>
      <c r="C696" s="11" t="s">
        <v>16</v>
      </c>
      <c r="D696" s="12">
        <v>144158680</v>
      </c>
      <c r="E696" s="12">
        <v>35700000</v>
      </c>
      <c r="F696" s="12">
        <f t="shared" si="20"/>
        <v>-108458680</v>
      </c>
      <c r="G696" s="13">
        <f t="shared" si="21"/>
        <v>-0.75235622301758032</v>
      </c>
    </row>
    <row r="697" spans="1:7" x14ac:dyDescent="0.3">
      <c r="A697" s="10" t="s">
        <v>92</v>
      </c>
      <c r="B697" s="11" t="str">
        <f>VLOOKUP(A697,Entidades!$A$1:$B$229,2,FALSE)</f>
        <v>POLICÍA NACIONAL - GESTIÓN GENERAL</v>
      </c>
      <c r="C697" s="11" t="s">
        <v>18</v>
      </c>
      <c r="D697" s="12">
        <v>19717093671.869999</v>
      </c>
      <c r="E697" s="12">
        <v>101376115777.95001</v>
      </c>
      <c r="F697" s="12">
        <f t="shared" si="20"/>
        <v>81659022106.080017</v>
      </c>
      <c r="G697" s="13">
        <f t="shared" si="21"/>
        <v>4.1415344200845068</v>
      </c>
    </row>
    <row r="698" spans="1:7" x14ac:dyDescent="0.3">
      <c r="A698" s="10" t="s">
        <v>93</v>
      </c>
      <c r="B698" s="11" t="str">
        <f>VLOOKUP(A698,Entidades!$A$1:$B$229,2,FALSE)</f>
        <v>POLICÍA NACIONAL - SALUD</v>
      </c>
      <c r="C698" s="11" t="s">
        <v>4</v>
      </c>
      <c r="D698" s="12">
        <v>64043229</v>
      </c>
      <c r="E698" s="12">
        <v>27689873.469999999</v>
      </c>
      <c r="F698" s="12">
        <f t="shared" si="20"/>
        <v>-36353355.530000001</v>
      </c>
      <c r="G698" s="13">
        <f t="shared" si="21"/>
        <v>-0.56763776745235628</v>
      </c>
    </row>
    <row r="699" spans="1:7" x14ac:dyDescent="0.3">
      <c r="A699" s="10" t="s">
        <v>93</v>
      </c>
      <c r="B699" s="11" t="str">
        <f>VLOOKUP(A699,Entidades!$A$1:$B$229,2,FALSE)</f>
        <v>POLICÍA NACIONAL - SALUD</v>
      </c>
      <c r="C699" s="11" t="s">
        <v>5</v>
      </c>
      <c r="D699" s="12">
        <v>8328793151.4300003</v>
      </c>
      <c r="E699" s="12">
        <v>9304301957.0100002</v>
      </c>
      <c r="F699" s="12">
        <f t="shared" si="20"/>
        <v>975508805.57999992</v>
      </c>
      <c r="G699" s="13">
        <f t="shared" si="21"/>
        <v>0.11712486885480057</v>
      </c>
    </row>
    <row r="700" spans="1:7" x14ac:dyDescent="0.3">
      <c r="A700" s="10" t="s">
        <v>93</v>
      </c>
      <c r="B700" s="11" t="str">
        <f>VLOOKUP(A700,Entidades!$A$1:$B$229,2,FALSE)</f>
        <v>POLICÍA NACIONAL - SALUD</v>
      </c>
      <c r="C700" s="11" t="s">
        <v>6</v>
      </c>
      <c r="D700" s="12">
        <v>1443284539.6900001</v>
      </c>
      <c r="E700" s="12">
        <v>1495314573.8400002</v>
      </c>
      <c r="F700" s="12">
        <f t="shared" si="20"/>
        <v>52030034.150000095</v>
      </c>
      <c r="G700" s="13">
        <f t="shared" si="21"/>
        <v>3.6049741211234422E-2</v>
      </c>
    </row>
    <row r="701" spans="1:7" x14ac:dyDescent="0.3">
      <c r="A701" s="10" t="s">
        <v>93</v>
      </c>
      <c r="B701" s="11" t="str">
        <f>VLOOKUP(A701,Entidades!$A$1:$B$229,2,FALSE)</f>
        <v>POLICÍA NACIONAL - SALUD</v>
      </c>
      <c r="C701" s="11" t="s">
        <v>7</v>
      </c>
      <c r="D701" s="12">
        <v>8927639954.3500004</v>
      </c>
      <c r="E701" s="12">
        <v>10240996748.629999</v>
      </c>
      <c r="F701" s="12">
        <f t="shared" si="20"/>
        <v>1313356794.2799988</v>
      </c>
      <c r="G701" s="13">
        <f t="shared" si="21"/>
        <v>0.14711130836319899</v>
      </c>
    </row>
    <row r="702" spans="1:7" x14ac:dyDescent="0.3">
      <c r="A702" s="10" t="s">
        <v>93</v>
      </c>
      <c r="B702" s="11" t="str">
        <f>VLOOKUP(A702,Entidades!$A$1:$B$229,2,FALSE)</f>
        <v>POLICÍA NACIONAL - SALUD</v>
      </c>
      <c r="C702" s="11" t="s">
        <v>8</v>
      </c>
      <c r="D702" s="12">
        <v>143977817023</v>
      </c>
      <c r="E702" s="12">
        <v>157332981982</v>
      </c>
      <c r="F702" s="12">
        <f t="shared" si="20"/>
        <v>13355164959</v>
      </c>
      <c r="G702" s="13">
        <f t="shared" si="21"/>
        <v>9.275849040596687E-2</v>
      </c>
    </row>
    <row r="703" spans="1:7" x14ac:dyDescent="0.3">
      <c r="A703" s="10" t="s">
        <v>93</v>
      </c>
      <c r="B703" s="11" t="str">
        <f>VLOOKUP(A703,Entidades!$A$1:$B$229,2,FALSE)</f>
        <v>POLICÍA NACIONAL - SALUD</v>
      </c>
      <c r="C703" s="11" t="s">
        <v>10</v>
      </c>
      <c r="D703" s="12">
        <v>4853156699.54</v>
      </c>
      <c r="E703" s="12">
        <v>5745092424.0199995</v>
      </c>
      <c r="F703" s="12">
        <f t="shared" si="20"/>
        <v>891935724.47999954</v>
      </c>
      <c r="G703" s="13">
        <f t="shared" si="21"/>
        <v>0.18378465392731713</v>
      </c>
    </row>
    <row r="704" spans="1:7" x14ac:dyDescent="0.3">
      <c r="A704" s="10" t="s">
        <v>93</v>
      </c>
      <c r="B704" s="11" t="str">
        <f>VLOOKUP(A704,Entidades!$A$1:$B$229,2,FALSE)</f>
        <v>POLICÍA NACIONAL - SALUD</v>
      </c>
      <c r="C704" s="11" t="s">
        <v>11</v>
      </c>
      <c r="D704" s="12">
        <v>685639268.92999995</v>
      </c>
      <c r="E704" s="12">
        <v>496288359.29000002</v>
      </c>
      <c r="F704" s="12">
        <f t="shared" si="20"/>
        <v>-189350909.63999993</v>
      </c>
      <c r="G704" s="13">
        <f t="shared" si="21"/>
        <v>-0.27616695574554617</v>
      </c>
    </row>
    <row r="705" spans="1:7" x14ac:dyDescent="0.3">
      <c r="A705" s="10" t="s">
        <v>93</v>
      </c>
      <c r="B705" s="11" t="str">
        <f>VLOOKUP(A705,Entidades!$A$1:$B$229,2,FALSE)</f>
        <v>POLICÍA NACIONAL - SALUD</v>
      </c>
      <c r="C705" s="11" t="s">
        <v>12</v>
      </c>
      <c r="D705" s="12">
        <v>43700586906.979996</v>
      </c>
      <c r="E705" s="12">
        <v>51204845202.199997</v>
      </c>
      <c r="F705" s="12">
        <f t="shared" si="20"/>
        <v>7504258295.2200012</v>
      </c>
      <c r="G705" s="13">
        <f t="shared" si="21"/>
        <v>0.17171985152495509</v>
      </c>
    </row>
    <row r="706" spans="1:7" x14ac:dyDescent="0.3">
      <c r="A706" s="10" t="s">
        <v>93</v>
      </c>
      <c r="B706" s="11" t="str">
        <f>VLOOKUP(A706,Entidades!$A$1:$B$229,2,FALSE)</f>
        <v>POLICÍA NACIONAL - SALUD</v>
      </c>
      <c r="C706" s="11" t="s">
        <v>13</v>
      </c>
      <c r="D706" s="12">
        <v>5492612711.1799994</v>
      </c>
      <c r="E706" s="12">
        <v>7379640977.6999998</v>
      </c>
      <c r="F706" s="12">
        <f t="shared" si="20"/>
        <v>1887028266.5200005</v>
      </c>
      <c r="G706" s="13">
        <f t="shared" si="21"/>
        <v>0.34355749544820952</v>
      </c>
    </row>
    <row r="707" spans="1:7" x14ac:dyDescent="0.3">
      <c r="A707" s="10" t="s">
        <v>93</v>
      </c>
      <c r="B707" s="11" t="str">
        <f>VLOOKUP(A707,Entidades!$A$1:$B$229,2,FALSE)</f>
        <v>POLICÍA NACIONAL - SALUD</v>
      </c>
      <c r="C707" s="11" t="s">
        <v>14</v>
      </c>
      <c r="D707" s="12">
        <v>514308024</v>
      </c>
      <c r="E707" s="12">
        <v>352714405.48000002</v>
      </c>
      <c r="F707" s="12">
        <f t="shared" si="20"/>
        <v>-161593618.51999998</v>
      </c>
      <c r="G707" s="13">
        <f t="shared" si="21"/>
        <v>-0.31419618395842874</v>
      </c>
    </row>
    <row r="708" spans="1:7" x14ac:dyDescent="0.3">
      <c r="A708" s="10" t="s">
        <v>93</v>
      </c>
      <c r="B708" s="11" t="str">
        <f>VLOOKUP(A708,Entidades!$A$1:$B$229,2,FALSE)</f>
        <v>POLICÍA NACIONAL - SALUD</v>
      </c>
      <c r="C708" s="11" t="s">
        <v>292</v>
      </c>
      <c r="D708" s="12">
        <v>3060000</v>
      </c>
      <c r="E708" s="12">
        <v>257380053</v>
      </c>
      <c r="F708" s="12">
        <f t="shared" si="20"/>
        <v>254320053</v>
      </c>
      <c r="G708" s="13">
        <f t="shared" si="21"/>
        <v>83.111128431372549</v>
      </c>
    </row>
    <row r="709" spans="1:7" x14ac:dyDescent="0.3">
      <c r="A709" s="10" t="s">
        <v>93</v>
      </c>
      <c r="B709" s="11" t="str">
        <f>VLOOKUP(A709,Entidades!$A$1:$B$229,2,FALSE)</f>
        <v>POLICÍA NACIONAL - SALUD</v>
      </c>
      <c r="C709" s="11" t="s">
        <v>15</v>
      </c>
      <c r="D709" s="12">
        <v>2641547962.2800002</v>
      </c>
      <c r="E709" s="12">
        <v>3988681358.6100001</v>
      </c>
      <c r="F709" s="12">
        <f t="shared" si="20"/>
        <v>1347133396.3299999</v>
      </c>
      <c r="G709" s="13">
        <f t="shared" si="21"/>
        <v>0.50997877591715135</v>
      </c>
    </row>
    <row r="710" spans="1:7" x14ac:dyDescent="0.3">
      <c r="A710" s="10" t="s">
        <v>93</v>
      </c>
      <c r="B710" s="11" t="str">
        <f>VLOOKUP(A710,Entidades!$A$1:$B$229,2,FALSE)</f>
        <v>POLICÍA NACIONAL - SALUD</v>
      </c>
      <c r="C710" s="11" t="s">
        <v>16</v>
      </c>
      <c r="D710" s="12">
        <v>1140000</v>
      </c>
      <c r="E710" s="12">
        <v>1145000</v>
      </c>
      <c r="F710" s="12">
        <f t="shared" si="20"/>
        <v>5000</v>
      </c>
      <c r="G710" s="13">
        <f t="shared" si="21"/>
        <v>4.3859649122807015E-3</v>
      </c>
    </row>
    <row r="711" spans="1:7" x14ac:dyDescent="0.3">
      <c r="A711" s="10" t="s">
        <v>93</v>
      </c>
      <c r="B711" s="11" t="str">
        <f>VLOOKUP(A711,Entidades!$A$1:$B$229,2,FALSE)</f>
        <v>POLICÍA NACIONAL - SALUD</v>
      </c>
      <c r="C711" s="11" t="s">
        <v>18</v>
      </c>
      <c r="D711" s="12">
        <v>4942760082.0200005</v>
      </c>
      <c r="E711" s="12">
        <v>2406416229</v>
      </c>
      <c r="F711" s="12">
        <f t="shared" si="20"/>
        <v>-2536343853.0200005</v>
      </c>
      <c r="G711" s="13">
        <f t="shared" si="21"/>
        <v>-0.51314322583576644</v>
      </c>
    </row>
    <row r="712" spans="1:7" x14ac:dyDescent="0.3">
      <c r="A712" s="10" t="s">
        <v>291</v>
      </c>
      <c r="B712" s="11" t="str">
        <f>VLOOKUP(A712,Entidades!$A$1:$B$229,2,FALSE)</f>
        <v>POLICIA NACIONAL - EDUCACION</v>
      </c>
      <c r="C712" s="11" t="s">
        <v>25</v>
      </c>
      <c r="D712" s="12"/>
      <c r="E712" s="12">
        <v>2522800</v>
      </c>
      <c r="F712" s="12">
        <f t="shared" si="20"/>
        <v>2522800</v>
      </c>
      <c r="G712" s="13" t="str">
        <f t="shared" si="21"/>
        <v>NA</v>
      </c>
    </row>
    <row r="713" spans="1:7" x14ac:dyDescent="0.3">
      <c r="A713" s="10" t="s">
        <v>291</v>
      </c>
      <c r="B713" s="11" t="str">
        <f>VLOOKUP(A713,Entidades!$A$1:$B$229,2,FALSE)</f>
        <v>POLICIA NACIONAL - EDUCACION</v>
      </c>
      <c r="C713" s="11" t="s">
        <v>8</v>
      </c>
      <c r="D713" s="12"/>
      <c r="E713" s="12">
        <v>2901190955</v>
      </c>
      <c r="F713" s="12">
        <f t="shared" si="20"/>
        <v>2901190955</v>
      </c>
      <c r="G713" s="13" t="str">
        <f t="shared" si="21"/>
        <v>NA</v>
      </c>
    </row>
    <row r="714" spans="1:7" x14ac:dyDescent="0.3">
      <c r="A714" s="10" t="s">
        <v>291</v>
      </c>
      <c r="B714" s="11" t="str">
        <f>VLOOKUP(A714,Entidades!$A$1:$B$229,2,FALSE)</f>
        <v>POLICIA NACIONAL - EDUCACION</v>
      </c>
      <c r="C714" s="11" t="s">
        <v>71</v>
      </c>
      <c r="D714" s="12"/>
      <c r="E714" s="12">
        <v>33434359</v>
      </c>
      <c r="F714" s="12">
        <f t="shared" si="20"/>
        <v>33434359</v>
      </c>
      <c r="G714" s="13" t="str">
        <f t="shared" si="21"/>
        <v>NA</v>
      </c>
    </row>
    <row r="715" spans="1:7" x14ac:dyDescent="0.3">
      <c r="A715" s="10" t="s">
        <v>94</v>
      </c>
      <c r="B715" s="11" t="str">
        <f>VLOOKUP(A715,Entidades!$A$1:$B$229,2,FALSE)</f>
        <v>MINAGRICULTURA - GESTIÓN GENERAL</v>
      </c>
      <c r="C715" s="11" t="s">
        <v>4</v>
      </c>
      <c r="D715" s="12">
        <v>940000</v>
      </c>
      <c r="E715" s="12">
        <v>2663900</v>
      </c>
      <c r="F715" s="12">
        <f t="shared" si="20"/>
        <v>1723900</v>
      </c>
      <c r="G715" s="13">
        <f t="shared" si="21"/>
        <v>1.8339361702127659</v>
      </c>
    </row>
    <row r="716" spans="1:7" x14ac:dyDescent="0.3">
      <c r="A716" s="10" t="s">
        <v>94</v>
      </c>
      <c r="B716" s="11" t="str">
        <f>VLOOKUP(A716,Entidades!$A$1:$B$229,2,FALSE)</f>
        <v>MINAGRICULTURA - GESTIÓN GENERAL</v>
      </c>
      <c r="C716" s="11" t="s">
        <v>6</v>
      </c>
      <c r="D716" s="12">
        <v>9735688.1600000001</v>
      </c>
      <c r="E716" s="12">
        <v>24234605</v>
      </c>
      <c r="F716" s="12">
        <f t="shared" ref="F716:F779" si="22">E716-D716</f>
        <v>14498916.84</v>
      </c>
      <c r="G716" s="13">
        <f t="shared" ref="G716:G779" si="23">IF(D716&gt;0,((E716-D716)/D716),"NA")</f>
        <v>1.4892544421841876</v>
      </c>
    </row>
    <row r="717" spans="1:7" x14ac:dyDescent="0.3">
      <c r="A717" s="10" t="s">
        <v>94</v>
      </c>
      <c r="B717" s="11" t="str">
        <f>VLOOKUP(A717,Entidades!$A$1:$B$229,2,FALSE)</f>
        <v>MINAGRICULTURA - GESTIÓN GENERAL</v>
      </c>
      <c r="C717" s="11" t="s">
        <v>7</v>
      </c>
      <c r="D717" s="12">
        <v>365868760</v>
      </c>
      <c r="E717" s="12">
        <v>420508534</v>
      </c>
      <c r="F717" s="12">
        <f t="shared" si="22"/>
        <v>54639774</v>
      </c>
      <c r="G717" s="13">
        <f t="shared" si="23"/>
        <v>0.14934255113773584</v>
      </c>
    </row>
    <row r="718" spans="1:7" x14ac:dyDescent="0.3">
      <c r="A718" s="10" t="s">
        <v>94</v>
      </c>
      <c r="B718" s="11" t="str">
        <f>VLOOKUP(A718,Entidades!$A$1:$B$229,2,FALSE)</f>
        <v>MINAGRICULTURA - GESTIÓN GENERAL</v>
      </c>
      <c r="C718" s="11" t="s">
        <v>8</v>
      </c>
      <c r="D718" s="12">
        <v>33556445362</v>
      </c>
      <c r="E718" s="12">
        <v>29041816704</v>
      </c>
      <c r="F718" s="12">
        <f t="shared" si="22"/>
        <v>-4514628658</v>
      </c>
      <c r="G718" s="13">
        <f t="shared" si="23"/>
        <v>-0.13453834604044376</v>
      </c>
    </row>
    <row r="719" spans="1:7" x14ac:dyDescent="0.3">
      <c r="A719" s="10" t="s">
        <v>94</v>
      </c>
      <c r="B719" s="11" t="str">
        <f>VLOOKUP(A719,Entidades!$A$1:$B$229,2,FALSE)</f>
        <v>MINAGRICULTURA - GESTIÓN GENERAL</v>
      </c>
      <c r="C719" s="11" t="s">
        <v>9</v>
      </c>
      <c r="D719" s="12">
        <v>366966515</v>
      </c>
      <c r="E719" s="12">
        <v>188457930</v>
      </c>
      <c r="F719" s="12">
        <f t="shared" si="22"/>
        <v>-178508585</v>
      </c>
      <c r="G719" s="13">
        <f t="shared" si="23"/>
        <v>-0.48644379719495662</v>
      </c>
    </row>
    <row r="720" spans="1:7" x14ac:dyDescent="0.3">
      <c r="A720" s="10" t="s">
        <v>94</v>
      </c>
      <c r="B720" s="11" t="str">
        <f>VLOOKUP(A720,Entidades!$A$1:$B$229,2,FALSE)</f>
        <v>MINAGRICULTURA - GESTIÓN GENERAL</v>
      </c>
      <c r="C720" s="11" t="s">
        <v>10</v>
      </c>
      <c r="D720" s="12">
        <v>403511994.57000005</v>
      </c>
      <c r="E720" s="12">
        <v>393568964.05000001</v>
      </c>
      <c r="F720" s="12">
        <f t="shared" si="22"/>
        <v>-9943030.5200000405</v>
      </c>
      <c r="G720" s="13">
        <f t="shared" si="23"/>
        <v>-2.4641226664391395E-2</v>
      </c>
    </row>
    <row r="721" spans="1:7" x14ac:dyDescent="0.3">
      <c r="A721" s="10" t="s">
        <v>94</v>
      </c>
      <c r="B721" s="11" t="str">
        <f>VLOOKUP(A721,Entidades!$A$1:$B$229,2,FALSE)</f>
        <v>MINAGRICULTURA - GESTIÓN GENERAL</v>
      </c>
      <c r="C721" s="11" t="s">
        <v>11</v>
      </c>
      <c r="D721" s="12">
        <v>898519412</v>
      </c>
      <c r="E721" s="12">
        <v>505643971</v>
      </c>
      <c r="F721" s="12">
        <f t="shared" si="22"/>
        <v>-392875441</v>
      </c>
      <c r="G721" s="13">
        <f t="shared" si="23"/>
        <v>-0.43724758280458831</v>
      </c>
    </row>
    <row r="722" spans="1:7" x14ac:dyDescent="0.3">
      <c r="A722" s="10" t="s">
        <v>94</v>
      </c>
      <c r="B722" s="11" t="str">
        <f>VLOOKUP(A722,Entidades!$A$1:$B$229,2,FALSE)</f>
        <v>MINAGRICULTURA - GESTIÓN GENERAL</v>
      </c>
      <c r="C722" s="11" t="s">
        <v>12</v>
      </c>
      <c r="D722" s="12">
        <v>8850599</v>
      </c>
      <c r="E722" s="12">
        <v>132588840</v>
      </c>
      <c r="F722" s="12">
        <f t="shared" si="22"/>
        <v>123738241</v>
      </c>
      <c r="G722" s="13">
        <f t="shared" si="23"/>
        <v>13.980775877429313</v>
      </c>
    </row>
    <row r="723" spans="1:7" x14ac:dyDescent="0.3">
      <c r="A723" s="10" t="s">
        <v>94</v>
      </c>
      <c r="B723" s="11" t="str">
        <f>VLOOKUP(A723,Entidades!$A$1:$B$229,2,FALSE)</f>
        <v>MINAGRICULTURA - GESTIÓN GENERAL</v>
      </c>
      <c r="C723" s="11" t="s">
        <v>13</v>
      </c>
      <c r="D723" s="12">
        <v>161412469.61000001</v>
      </c>
      <c r="E723" s="12">
        <v>108159486.95</v>
      </c>
      <c r="F723" s="12">
        <f t="shared" si="22"/>
        <v>-53252982.660000011</v>
      </c>
      <c r="G723" s="13">
        <f t="shared" si="23"/>
        <v>-0.32991864128383808</v>
      </c>
    </row>
    <row r="724" spans="1:7" x14ac:dyDescent="0.3">
      <c r="A724" s="10" t="s">
        <v>94</v>
      </c>
      <c r="B724" s="11" t="str">
        <f>VLOOKUP(A724,Entidades!$A$1:$B$229,2,FALSE)</f>
        <v>MINAGRICULTURA - GESTIÓN GENERAL</v>
      </c>
      <c r="C724" s="11" t="s">
        <v>14</v>
      </c>
      <c r="D724" s="12">
        <v>1105691856</v>
      </c>
      <c r="E724" s="12">
        <v>1139696907</v>
      </c>
      <c r="F724" s="12">
        <f t="shared" si="22"/>
        <v>34005051</v>
      </c>
      <c r="G724" s="13">
        <f t="shared" si="23"/>
        <v>3.0754545957332256E-2</v>
      </c>
    </row>
    <row r="725" spans="1:7" x14ac:dyDescent="0.3">
      <c r="A725" s="10" t="s">
        <v>94</v>
      </c>
      <c r="B725" s="11" t="str">
        <f>VLOOKUP(A725,Entidades!$A$1:$B$229,2,FALSE)</f>
        <v>MINAGRICULTURA - GESTIÓN GENERAL</v>
      </c>
      <c r="C725" s="11" t="s">
        <v>292</v>
      </c>
      <c r="D725" s="12">
        <v>1549730312</v>
      </c>
      <c r="E725" s="12">
        <v>1851394100</v>
      </c>
      <c r="F725" s="12">
        <f t="shared" si="22"/>
        <v>301663788</v>
      </c>
      <c r="G725" s="13">
        <f t="shared" si="23"/>
        <v>0.19465566728877404</v>
      </c>
    </row>
    <row r="726" spans="1:7" x14ac:dyDescent="0.3">
      <c r="A726" s="10" t="s">
        <v>94</v>
      </c>
      <c r="B726" s="11" t="str">
        <f>VLOOKUP(A726,Entidades!$A$1:$B$229,2,FALSE)</f>
        <v>MINAGRICULTURA - GESTIÓN GENERAL</v>
      </c>
      <c r="C726" s="11" t="s">
        <v>15</v>
      </c>
      <c r="D726" s="12">
        <v>1156803163</v>
      </c>
      <c r="E726" s="12">
        <v>1911936548</v>
      </c>
      <c r="F726" s="12">
        <f t="shared" si="22"/>
        <v>755133385</v>
      </c>
      <c r="G726" s="13">
        <f t="shared" si="23"/>
        <v>0.6527760375772762</v>
      </c>
    </row>
    <row r="727" spans="1:7" x14ac:dyDescent="0.3">
      <c r="A727" s="10" t="s">
        <v>94</v>
      </c>
      <c r="B727" s="11" t="str">
        <f>VLOOKUP(A727,Entidades!$A$1:$B$229,2,FALSE)</f>
        <v>MINAGRICULTURA - GESTIÓN GENERAL</v>
      </c>
      <c r="C727" s="11" t="s">
        <v>16</v>
      </c>
      <c r="D727" s="12">
        <v>2536916.6800000002</v>
      </c>
      <c r="E727" s="12">
        <v>4751427</v>
      </c>
      <c r="F727" s="12">
        <f t="shared" si="22"/>
        <v>2214510.3199999998</v>
      </c>
      <c r="G727" s="13">
        <f t="shared" si="23"/>
        <v>0.87291409192043301</v>
      </c>
    </row>
    <row r="728" spans="1:7" x14ac:dyDescent="0.3">
      <c r="A728" s="10" t="s">
        <v>95</v>
      </c>
      <c r="B728" s="11" t="str">
        <f>VLOOKUP(A728,Entidades!$A$1:$B$229,2,FALSE)</f>
        <v>UNIDAD DE PLANIFICACION DE TIERRAS RURALES, ADECUACION DE TIERRAS Y USOS AGROPECUARIOS (UPRA)</v>
      </c>
      <c r="C728" s="11" t="s">
        <v>5</v>
      </c>
      <c r="D728" s="12">
        <v>1171796833</v>
      </c>
      <c r="E728" s="12">
        <v>1171796568</v>
      </c>
      <c r="F728" s="12">
        <f t="shared" si="22"/>
        <v>-265</v>
      </c>
      <c r="G728" s="13">
        <f t="shared" si="23"/>
        <v>-2.2614841799969261E-7</v>
      </c>
    </row>
    <row r="729" spans="1:7" x14ac:dyDescent="0.3">
      <c r="A729" s="10" t="s">
        <v>95</v>
      </c>
      <c r="B729" s="11" t="str">
        <f>VLOOKUP(A729,Entidades!$A$1:$B$229,2,FALSE)</f>
        <v>UNIDAD DE PLANIFICACION DE TIERRAS RURALES, ADECUACION DE TIERRAS Y USOS AGROPECUARIOS (UPRA)</v>
      </c>
      <c r="C729" s="11" t="s">
        <v>6</v>
      </c>
      <c r="D729" s="12">
        <v>3665959</v>
      </c>
      <c r="E729" s="12">
        <v>5823776</v>
      </c>
      <c r="F729" s="12">
        <f t="shared" si="22"/>
        <v>2157817</v>
      </c>
      <c r="G729" s="13">
        <f t="shared" si="23"/>
        <v>0.58860914701992029</v>
      </c>
    </row>
    <row r="730" spans="1:7" x14ac:dyDescent="0.3">
      <c r="A730" s="10" t="s">
        <v>95</v>
      </c>
      <c r="B730" s="11" t="str">
        <f>VLOOKUP(A730,Entidades!$A$1:$B$229,2,FALSE)</f>
        <v>UNIDAD DE PLANIFICACION DE TIERRAS RURALES, ADECUACION DE TIERRAS Y USOS AGROPECUARIOS (UPRA)</v>
      </c>
      <c r="C730" s="11" t="s">
        <v>7</v>
      </c>
      <c r="D730" s="12">
        <v>84407180.090000004</v>
      </c>
      <c r="E730" s="12">
        <v>108145230</v>
      </c>
      <c r="F730" s="12">
        <f t="shared" si="22"/>
        <v>23738049.909999996</v>
      </c>
      <c r="G730" s="13">
        <f t="shared" si="23"/>
        <v>0.28123259045840726</v>
      </c>
    </row>
    <row r="731" spans="1:7" x14ac:dyDescent="0.3">
      <c r="A731" s="10" t="s">
        <v>95</v>
      </c>
      <c r="B731" s="11" t="str">
        <f>VLOOKUP(A731,Entidades!$A$1:$B$229,2,FALSE)</f>
        <v>UNIDAD DE PLANIFICACION DE TIERRAS RURALES, ADECUACION DE TIERRAS Y USOS AGROPECUARIOS (UPRA)</v>
      </c>
      <c r="C731" s="11" t="s">
        <v>8</v>
      </c>
      <c r="D731" s="12">
        <v>18123552897</v>
      </c>
      <c r="E731" s="12">
        <v>31849821664</v>
      </c>
      <c r="F731" s="12">
        <f t="shared" si="22"/>
        <v>13726268767</v>
      </c>
      <c r="G731" s="13">
        <f t="shared" si="23"/>
        <v>0.75737184894205345</v>
      </c>
    </row>
    <row r="732" spans="1:7" x14ac:dyDescent="0.3">
      <c r="A732" s="10" t="s">
        <v>95</v>
      </c>
      <c r="B732" s="11" t="str">
        <f>VLOOKUP(A732,Entidades!$A$1:$B$229,2,FALSE)</f>
        <v>UNIDAD DE PLANIFICACION DE TIERRAS RURALES, ADECUACION DE TIERRAS Y USOS AGROPECUARIOS (UPRA)</v>
      </c>
      <c r="C732" s="11" t="s">
        <v>10</v>
      </c>
      <c r="D732" s="12">
        <v>138149331.59999999</v>
      </c>
      <c r="E732" s="12">
        <v>185747797.90000001</v>
      </c>
      <c r="F732" s="12">
        <f t="shared" si="22"/>
        <v>47598466.300000012</v>
      </c>
      <c r="G732" s="13">
        <f t="shared" si="23"/>
        <v>0.34454358735384583</v>
      </c>
    </row>
    <row r="733" spans="1:7" x14ac:dyDescent="0.3">
      <c r="A733" s="10" t="s">
        <v>95</v>
      </c>
      <c r="B733" s="11" t="str">
        <f>VLOOKUP(A733,Entidades!$A$1:$B$229,2,FALSE)</f>
        <v>UNIDAD DE PLANIFICACION DE TIERRAS RURALES, ADECUACION DE TIERRAS Y USOS AGROPECUARIOS (UPRA)</v>
      </c>
      <c r="C733" s="11" t="s">
        <v>11</v>
      </c>
      <c r="D733" s="12">
        <v>156293618</v>
      </c>
      <c r="E733" s="12">
        <v>244264907</v>
      </c>
      <c r="F733" s="12">
        <f t="shared" si="22"/>
        <v>87971289</v>
      </c>
      <c r="G733" s="13">
        <f t="shared" si="23"/>
        <v>0.56285912454851483</v>
      </c>
    </row>
    <row r="734" spans="1:7" x14ac:dyDescent="0.3">
      <c r="A734" s="10" t="s">
        <v>95</v>
      </c>
      <c r="B734" s="11" t="str">
        <f>VLOOKUP(A734,Entidades!$A$1:$B$229,2,FALSE)</f>
        <v>UNIDAD DE PLANIFICACION DE TIERRAS RURALES, ADECUACION DE TIERRAS Y USOS AGROPECUARIOS (UPRA)</v>
      </c>
      <c r="C734" s="11" t="s">
        <v>12</v>
      </c>
      <c r="D734" s="12">
        <v>4569600</v>
      </c>
      <c r="E734" s="12">
        <v>1583743412</v>
      </c>
      <c r="F734" s="12">
        <f t="shared" si="22"/>
        <v>1579173812</v>
      </c>
      <c r="G734" s="13">
        <f t="shared" si="23"/>
        <v>345.58250437675071</v>
      </c>
    </row>
    <row r="735" spans="1:7" x14ac:dyDescent="0.3">
      <c r="A735" s="10" t="s">
        <v>95</v>
      </c>
      <c r="B735" s="11" t="str">
        <f>VLOOKUP(A735,Entidades!$A$1:$B$229,2,FALSE)</f>
        <v>UNIDAD DE PLANIFICACION DE TIERRAS RURALES, ADECUACION DE TIERRAS Y USOS AGROPECUARIOS (UPRA)</v>
      </c>
      <c r="C735" s="11" t="s">
        <v>13</v>
      </c>
      <c r="D735" s="12">
        <v>44156185</v>
      </c>
      <c r="E735" s="12">
        <v>22096910</v>
      </c>
      <c r="F735" s="12">
        <f t="shared" si="22"/>
        <v>-22059275</v>
      </c>
      <c r="G735" s="13">
        <f t="shared" si="23"/>
        <v>-0.49957384226014995</v>
      </c>
    </row>
    <row r="736" spans="1:7" x14ac:dyDescent="0.3">
      <c r="A736" s="10" t="s">
        <v>95</v>
      </c>
      <c r="B736" s="11" t="str">
        <f>VLOOKUP(A736,Entidades!$A$1:$B$229,2,FALSE)</f>
        <v>UNIDAD DE PLANIFICACION DE TIERRAS RURALES, ADECUACION DE TIERRAS Y USOS AGROPECUARIOS (UPRA)</v>
      </c>
      <c r="C736" s="11" t="s">
        <v>14</v>
      </c>
      <c r="D736" s="12">
        <v>135381249.39999998</v>
      </c>
      <c r="E736" s="12">
        <v>355691396.10000002</v>
      </c>
      <c r="F736" s="12">
        <f t="shared" si="22"/>
        <v>220310146.70000005</v>
      </c>
      <c r="G736" s="13">
        <f t="shared" si="23"/>
        <v>1.6273313156467302</v>
      </c>
    </row>
    <row r="737" spans="1:7" x14ac:dyDescent="0.3">
      <c r="A737" s="10" t="s">
        <v>95</v>
      </c>
      <c r="B737" s="11" t="str">
        <f>VLOOKUP(A737,Entidades!$A$1:$B$229,2,FALSE)</f>
        <v>UNIDAD DE PLANIFICACION DE TIERRAS RURALES, ADECUACION DE TIERRAS Y USOS AGROPECUARIOS (UPRA)</v>
      </c>
      <c r="C737" s="11" t="s">
        <v>15</v>
      </c>
      <c r="D737" s="12">
        <v>185144876.19999999</v>
      </c>
      <c r="E737" s="12">
        <v>653313634.00999999</v>
      </c>
      <c r="F737" s="12">
        <f t="shared" si="22"/>
        <v>468168757.81</v>
      </c>
      <c r="G737" s="13">
        <f t="shared" si="23"/>
        <v>2.5286617022243041</v>
      </c>
    </row>
    <row r="738" spans="1:7" x14ac:dyDescent="0.3">
      <c r="A738" s="10" t="s">
        <v>96</v>
      </c>
      <c r="B738" s="11" t="str">
        <f>VLOOKUP(A738,Entidades!$A$1:$B$229,2,FALSE)</f>
        <v>INSTITUTO COLOMBIANO AGROPECUARIO (ICA)</v>
      </c>
      <c r="C738" s="11" t="s">
        <v>4</v>
      </c>
      <c r="D738" s="12">
        <v>1311748225</v>
      </c>
      <c r="E738" s="12">
        <v>1583051491.8</v>
      </c>
      <c r="F738" s="12">
        <f t="shared" si="22"/>
        <v>271303266.79999995</v>
      </c>
      <c r="G738" s="13">
        <f t="shared" si="23"/>
        <v>0.20682571672624139</v>
      </c>
    </row>
    <row r="739" spans="1:7" x14ac:dyDescent="0.3">
      <c r="A739" s="10" t="s">
        <v>96</v>
      </c>
      <c r="B739" s="11" t="str">
        <f>VLOOKUP(A739,Entidades!$A$1:$B$229,2,FALSE)</f>
        <v>INSTITUTO COLOMBIANO AGROPECUARIO (ICA)</v>
      </c>
      <c r="C739" s="11" t="s">
        <v>5</v>
      </c>
      <c r="D739" s="12"/>
      <c r="E739" s="12">
        <v>194646178</v>
      </c>
      <c r="F739" s="12">
        <f t="shared" si="22"/>
        <v>194646178</v>
      </c>
      <c r="G739" s="13" t="str">
        <f t="shared" si="23"/>
        <v>NA</v>
      </c>
    </row>
    <row r="740" spans="1:7" x14ac:dyDescent="0.3">
      <c r="A740" s="10" t="s">
        <v>96</v>
      </c>
      <c r="B740" s="11" t="str">
        <f>VLOOKUP(A740,Entidades!$A$1:$B$229,2,FALSE)</f>
        <v>INSTITUTO COLOMBIANO AGROPECUARIO (ICA)</v>
      </c>
      <c r="C740" s="11" t="s">
        <v>6</v>
      </c>
      <c r="D740" s="12">
        <v>1102738162.4100001</v>
      </c>
      <c r="E740" s="12">
        <v>572246864.08000004</v>
      </c>
      <c r="F740" s="12">
        <f t="shared" si="22"/>
        <v>-530491298.33000004</v>
      </c>
      <c r="G740" s="13">
        <f t="shared" si="23"/>
        <v>-0.48106732533009261</v>
      </c>
    </row>
    <row r="741" spans="1:7" x14ac:dyDescent="0.3">
      <c r="A741" s="10" t="s">
        <v>96</v>
      </c>
      <c r="B741" s="11" t="str">
        <f>VLOOKUP(A741,Entidades!$A$1:$B$229,2,FALSE)</f>
        <v>INSTITUTO COLOMBIANO AGROPECUARIO (ICA)</v>
      </c>
      <c r="C741" s="11" t="s">
        <v>7</v>
      </c>
      <c r="D741" s="12">
        <v>3823382547</v>
      </c>
      <c r="E741" s="12">
        <v>4921062940</v>
      </c>
      <c r="F741" s="12">
        <f t="shared" si="22"/>
        <v>1097680393</v>
      </c>
      <c r="G741" s="13">
        <f t="shared" si="23"/>
        <v>0.287096668854465</v>
      </c>
    </row>
    <row r="742" spans="1:7" x14ac:dyDescent="0.3">
      <c r="A742" s="10" t="s">
        <v>96</v>
      </c>
      <c r="B742" s="11" t="str">
        <f>VLOOKUP(A742,Entidades!$A$1:$B$229,2,FALSE)</f>
        <v>INSTITUTO COLOMBIANO AGROPECUARIO (ICA)</v>
      </c>
      <c r="C742" s="11" t="s">
        <v>8</v>
      </c>
      <c r="D742" s="12">
        <v>88963757207</v>
      </c>
      <c r="E742" s="12">
        <v>74628321388</v>
      </c>
      <c r="F742" s="12">
        <f t="shared" si="22"/>
        <v>-14335435819</v>
      </c>
      <c r="G742" s="13">
        <f t="shared" si="23"/>
        <v>-0.16113793154716305</v>
      </c>
    </row>
    <row r="743" spans="1:7" x14ac:dyDescent="0.3">
      <c r="A743" s="10" t="s">
        <v>96</v>
      </c>
      <c r="B743" s="11" t="str">
        <f>VLOOKUP(A743,Entidades!$A$1:$B$229,2,FALSE)</f>
        <v>INSTITUTO COLOMBIANO AGROPECUARIO (ICA)</v>
      </c>
      <c r="C743" s="11" t="s">
        <v>10</v>
      </c>
      <c r="D743" s="12">
        <v>989600721.79999983</v>
      </c>
      <c r="E743" s="12">
        <v>881878684.20000005</v>
      </c>
      <c r="F743" s="12">
        <f t="shared" si="22"/>
        <v>-107722037.59999979</v>
      </c>
      <c r="G743" s="13">
        <f t="shared" si="23"/>
        <v>-0.10885404105613679</v>
      </c>
    </row>
    <row r="744" spans="1:7" x14ac:dyDescent="0.3">
      <c r="A744" s="10" t="s">
        <v>96</v>
      </c>
      <c r="B744" s="11" t="str">
        <f>VLOOKUP(A744,Entidades!$A$1:$B$229,2,FALSE)</f>
        <v>INSTITUTO COLOMBIANO AGROPECUARIO (ICA)</v>
      </c>
      <c r="C744" s="11" t="s">
        <v>11</v>
      </c>
      <c r="D744" s="12">
        <v>1391866072</v>
      </c>
      <c r="E744" s="12">
        <v>2678743472</v>
      </c>
      <c r="F744" s="12">
        <f t="shared" si="22"/>
        <v>1286877400</v>
      </c>
      <c r="G744" s="13">
        <f t="shared" si="23"/>
        <v>0.92456984611375737</v>
      </c>
    </row>
    <row r="745" spans="1:7" x14ac:dyDescent="0.3">
      <c r="A745" s="10" t="s">
        <v>96</v>
      </c>
      <c r="B745" s="11" t="str">
        <f>VLOOKUP(A745,Entidades!$A$1:$B$229,2,FALSE)</f>
        <v>INSTITUTO COLOMBIANO AGROPECUARIO (ICA)</v>
      </c>
      <c r="C745" s="11" t="s">
        <v>12</v>
      </c>
      <c r="D745" s="12">
        <v>921874022.6500001</v>
      </c>
      <c r="E745" s="12">
        <v>12679013895.52</v>
      </c>
      <c r="F745" s="12">
        <f t="shared" si="22"/>
        <v>11757139872.870001</v>
      </c>
      <c r="G745" s="13">
        <f t="shared" si="23"/>
        <v>12.753521179686969</v>
      </c>
    </row>
    <row r="746" spans="1:7" x14ac:dyDescent="0.3">
      <c r="A746" s="10" t="s">
        <v>96</v>
      </c>
      <c r="B746" s="11" t="str">
        <f>VLOOKUP(A746,Entidades!$A$1:$B$229,2,FALSE)</f>
        <v>INSTITUTO COLOMBIANO AGROPECUARIO (ICA)</v>
      </c>
      <c r="C746" s="11" t="s">
        <v>13</v>
      </c>
      <c r="D746" s="12">
        <v>6216814410.2099991</v>
      </c>
      <c r="E746" s="12">
        <v>8975750036.6599998</v>
      </c>
      <c r="F746" s="12">
        <f t="shared" si="22"/>
        <v>2758935626.4500008</v>
      </c>
      <c r="G746" s="13">
        <f t="shared" si="23"/>
        <v>0.44378606862044095</v>
      </c>
    </row>
    <row r="747" spans="1:7" x14ac:dyDescent="0.3">
      <c r="A747" s="10" t="s">
        <v>96</v>
      </c>
      <c r="B747" s="11" t="str">
        <f>VLOOKUP(A747,Entidades!$A$1:$B$229,2,FALSE)</f>
        <v>INSTITUTO COLOMBIANO AGROPECUARIO (ICA)</v>
      </c>
      <c r="C747" s="11" t="s">
        <v>14</v>
      </c>
      <c r="D747" s="12">
        <v>9105920963.3200016</v>
      </c>
      <c r="E747" s="12">
        <v>11085258609.089998</v>
      </c>
      <c r="F747" s="12">
        <f t="shared" si="22"/>
        <v>1979337645.7699966</v>
      </c>
      <c r="G747" s="13">
        <f t="shared" si="23"/>
        <v>0.21736819963000578</v>
      </c>
    </row>
    <row r="748" spans="1:7" x14ac:dyDescent="0.3">
      <c r="A748" s="10" t="s">
        <v>96</v>
      </c>
      <c r="B748" s="11" t="str">
        <f>VLOOKUP(A748,Entidades!$A$1:$B$229,2,FALSE)</f>
        <v>INSTITUTO COLOMBIANO AGROPECUARIO (ICA)</v>
      </c>
      <c r="C748" s="11" t="s">
        <v>292</v>
      </c>
      <c r="D748" s="12">
        <v>6705149403</v>
      </c>
      <c r="E748" s="12">
        <v>6999445373.9399996</v>
      </c>
      <c r="F748" s="12">
        <f t="shared" si="22"/>
        <v>294295970.93999958</v>
      </c>
      <c r="G748" s="13">
        <f t="shared" si="23"/>
        <v>4.3891038551404457E-2</v>
      </c>
    </row>
    <row r="749" spans="1:7" x14ac:dyDescent="0.3">
      <c r="A749" s="10" t="s">
        <v>96</v>
      </c>
      <c r="B749" s="11" t="str">
        <f>VLOOKUP(A749,Entidades!$A$1:$B$229,2,FALSE)</f>
        <v>INSTITUTO COLOMBIANO AGROPECUARIO (ICA)</v>
      </c>
      <c r="C749" s="11" t="s">
        <v>15</v>
      </c>
      <c r="D749" s="12">
        <v>5190036813.7800007</v>
      </c>
      <c r="E749" s="12">
        <v>6574196863.6999998</v>
      </c>
      <c r="F749" s="12">
        <f t="shared" si="22"/>
        <v>1384160049.9199991</v>
      </c>
      <c r="G749" s="13">
        <f t="shared" si="23"/>
        <v>0.26669561307251877</v>
      </c>
    </row>
    <row r="750" spans="1:7" x14ac:dyDescent="0.3">
      <c r="A750" s="10" t="s">
        <v>96</v>
      </c>
      <c r="B750" s="11" t="str">
        <f>VLOOKUP(A750,Entidades!$A$1:$B$229,2,FALSE)</f>
        <v>INSTITUTO COLOMBIANO AGROPECUARIO (ICA)</v>
      </c>
      <c r="C750" s="11" t="s">
        <v>16</v>
      </c>
      <c r="D750" s="12">
        <v>36610650</v>
      </c>
      <c r="E750" s="12">
        <v>210304581.56</v>
      </c>
      <c r="F750" s="12">
        <f t="shared" si="22"/>
        <v>173693931.56</v>
      </c>
      <c r="G750" s="13">
        <f t="shared" si="23"/>
        <v>4.7443553053551355</v>
      </c>
    </row>
    <row r="751" spans="1:7" x14ac:dyDescent="0.3">
      <c r="A751" s="10" t="s">
        <v>98</v>
      </c>
      <c r="B751" s="11" t="str">
        <f>VLOOKUP(A751,Entidades!$A$1:$B$229,2,FALSE)</f>
        <v>AUTORIDAD NACIONAL DE ACUICULTURA Y PESCA - AUNAP</v>
      </c>
      <c r="C751" s="11" t="s">
        <v>4</v>
      </c>
      <c r="D751" s="12">
        <v>87244645.459999993</v>
      </c>
      <c r="E751" s="12">
        <v>7668600</v>
      </c>
      <c r="F751" s="12">
        <f t="shared" si="22"/>
        <v>-79576045.459999993</v>
      </c>
      <c r="G751" s="13">
        <f t="shared" si="23"/>
        <v>-0.91210234210286401</v>
      </c>
    </row>
    <row r="752" spans="1:7" x14ac:dyDescent="0.3">
      <c r="A752" s="10" t="s">
        <v>98</v>
      </c>
      <c r="B752" s="11" t="str">
        <f>VLOOKUP(A752,Entidades!$A$1:$B$229,2,FALSE)</f>
        <v>AUTORIDAD NACIONAL DE ACUICULTURA Y PESCA - AUNAP</v>
      </c>
      <c r="C752" s="11" t="s">
        <v>5</v>
      </c>
      <c r="D752" s="12">
        <v>1059900710.5</v>
      </c>
      <c r="E752" s="12">
        <v>997695661.24000001</v>
      </c>
      <c r="F752" s="12">
        <f t="shared" si="22"/>
        <v>-62205049.25999999</v>
      </c>
      <c r="G752" s="13">
        <f t="shared" si="23"/>
        <v>-5.8689506143132252E-2</v>
      </c>
    </row>
    <row r="753" spans="1:7" x14ac:dyDescent="0.3">
      <c r="A753" s="10" t="s">
        <v>98</v>
      </c>
      <c r="B753" s="11" t="str">
        <f>VLOOKUP(A753,Entidades!$A$1:$B$229,2,FALSE)</f>
        <v>AUTORIDAD NACIONAL DE ACUICULTURA Y PESCA - AUNAP</v>
      </c>
      <c r="C753" s="11" t="s">
        <v>6</v>
      </c>
      <c r="D753" s="12">
        <v>94365999.00999999</v>
      </c>
      <c r="E753" s="12">
        <v>65580452.259999998</v>
      </c>
      <c r="F753" s="12">
        <f t="shared" si="22"/>
        <v>-28785546.749999993</v>
      </c>
      <c r="G753" s="13">
        <f t="shared" si="23"/>
        <v>-0.30504150914514855</v>
      </c>
    </row>
    <row r="754" spans="1:7" x14ac:dyDescent="0.3">
      <c r="A754" s="10" t="s">
        <v>98</v>
      </c>
      <c r="B754" s="11" t="str">
        <f>VLOOKUP(A754,Entidades!$A$1:$B$229,2,FALSE)</f>
        <v>AUTORIDAD NACIONAL DE ACUICULTURA Y PESCA - AUNAP</v>
      </c>
      <c r="C754" s="11" t="s">
        <v>7</v>
      </c>
      <c r="D754" s="12">
        <v>299210654.13999999</v>
      </c>
      <c r="E754" s="12">
        <v>334964083.47000003</v>
      </c>
      <c r="F754" s="12">
        <f t="shared" si="22"/>
        <v>35753429.330000043</v>
      </c>
      <c r="G754" s="13">
        <f t="shared" si="23"/>
        <v>0.11949250080269901</v>
      </c>
    </row>
    <row r="755" spans="1:7" x14ac:dyDescent="0.3">
      <c r="A755" s="10" t="s">
        <v>98</v>
      </c>
      <c r="B755" s="11" t="str">
        <f>VLOOKUP(A755,Entidades!$A$1:$B$229,2,FALSE)</f>
        <v>AUTORIDAD NACIONAL DE ACUICULTURA Y PESCA - AUNAP</v>
      </c>
      <c r="C755" s="11" t="s">
        <v>8</v>
      </c>
      <c r="D755" s="12">
        <v>16447702629</v>
      </c>
      <c r="E755" s="12">
        <v>14332520951</v>
      </c>
      <c r="F755" s="12">
        <f t="shared" si="22"/>
        <v>-2115181678</v>
      </c>
      <c r="G755" s="13">
        <f t="shared" si="23"/>
        <v>-0.1286004328817684</v>
      </c>
    </row>
    <row r="756" spans="1:7" x14ac:dyDescent="0.3">
      <c r="A756" s="10" t="s">
        <v>98</v>
      </c>
      <c r="B756" s="11" t="str">
        <f>VLOOKUP(A756,Entidades!$A$1:$B$229,2,FALSE)</f>
        <v>AUTORIDAD NACIONAL DE ACUICULTURA Y PESCA - AUNAP</v>
      </c>
      <c r="C756" s="11" t="s">
        <v>10</v>
      </c>
      <c r="D756" s="12">
        <v>1114322181</v>
      </c>
      <c r="E756" s="12">
        <v>1392442396</v>
      </c>
      <c r="F756" s="12">
        <f t="shared" si="22"/>
        <v>278120215</v>
      </c>
      <c r="G756" s="13">
        <f t="shared" si="23"/>
        <v>0.24958689662841774</v>
      </c>
    </row>
    <row r="757" spans="1:7" x14ac:dyDescent="0.3">
      <c r="A757" s="10" t="s">
        <v>98</v>
      </c>
      <c r="B757" s="11" t="str">
        <f>VLOOKUP(A757,Entidades!$A$1:$B$229,2,FALSE)</f>
        <v>AUTORIDAD NACIONAL DE ACUICULTURA Y PESCA - AUNAP</v>
      </c>
      <c r="C757" s="11" t="s">
        <v>11</v>
      </c>
      <c r="D757" s="12">
        <v>203203907</v>
      </c>
      <c r="E757" s="12">
        <v>315336013</v>
      </c>
      <c r="F757" s="12">
        <f t="shared" si="22"/>
        <v>112132106</v>
      </c>
      <c r="G757" s="13">
        <f t="shared" si="23"/>
        <v>0.55182062026002288</v>
      </c>
    </row>
    <row r="758" spans="1:7" x14ac:dyDescent="0.3">
      <c r="A758" s="10" t="s">
        <v>98</v>
      </c>
      <c r="B758" s="11" t="str">
        <f>VLOOKUP(A758,Entidades!$A$1:$B$229,2,FALSE)</f>
        <v>AUTORIDAD NACIONAL DE ACUICULTURA Y PESCA - AUNAP</v>
      </c>
      <c r="C758" s="11" t="s">
        <v>12</v>
      </c>
      <c r="D758" s="12">
        <v>433707780.59000003</v>
      </c>
      <c r="E758" s="12">
        <v>401673846</v>
      </c>
      <c r="F758" s="12">
        <f t="shared" si="22"/>
        <v>-32033934.590000033</v>
      </c>
      <c r="G758" s="13">
        <f t="shared" si="23"/>
        <v>-7.3860640790032059E-2</v>
      </c>
    </row>
    <row r="759" spans="1:7" x14ac:dyDescent="0.3">
      <c r="A759" s="10" t="s">
        <v>98</v>
      </c>
      <c r="B759" s="11" t="str">
        <f>VLOOKUP(A759,Entidades!$A$1:$B$229,2,FALSE)</f>
        <v>AUTORIDAD NACIONAL DE ACUICULTURA Y PESCA - AUNAP</v>
      </c>
      <c r="C759" s="11" t="s">
        <v>13</v>
      </c>
      <c r="D759" s="12">
        <v>99175647.140000001</v>
      </c>
      <c r="E759" s="12">
        <v>129822839.26000001</v>
      </c>
      <c r="F759" s="12">
        <f t="shared" si="22"/>
        <v>30647192.120000005</v>
      </c>
      <c r="G759" s="13">
        <f t="shared" si="23"/>
        <v>0.30901933089216244</v>
      </c>
    </row>
    <row r="760" spans="1:7" x14ac:dyDescent="0.3">
      <c r="A760" s="10" t="s">
        <v>98</v>
      </c>
      <c r="B760" s="11" t="str">
        <f>VLOOKUP(A760,Entidades!$A$1:$B$229,2,FALSE)</f>
        <v>AUTORIDAD NACIONAL DE ACUICULTURA Y PESCA - AUNAP</v>
      </c>
      <c r="C760" s="11" t="s">
        <v>14</v>
      </c>
      <c r="D760" s="12">
        <v>1422004840.2700005</v>
      </c>
      <c r="E760" s="12">
        <v>1687980385.2800002</v>
      </c>
      <c r="F760" s="12">
        <f t="shared" si="22"/>
        <v>265975545.00999975</v>
      </c>
      <c r="G760" s="13">
        <f t="shared" si="23"/>
        <v>0.18704264393326409</v>
      </c>
    </row>
    <row r="761" spans="1:7" x14ac:dyDescent="0.3">
      <c r="A761" s="10" t="s">
        <v>98</v>
      </c>
      <c r="B761" s="11" t="str">
        <f>VLOOKUP(A761,Entidades!$A$1:$B$229,2,FALSE)</f>
        <v>AUTORIDAD NACIONAL DE ACUICULTURA Y PESCA - AUNAP</v>
      </c>
      <c r="C761" s="11" t="s">
        <v>292</v>
      </c>
      <c r="D761" s="12">
        <v>1223798448.8399999</v>
      </c>
      <c r="E761" s="12">
        <v>163326887</v>
      </c>
      <c r="F761" s="12">
        <f t="shared" si="22"/>
        <v>-1060471561.8399999</v>
      </c>
      <c r="G761" s="13">
        <f t="shared" si="23"/>
        <v>-0.86654102466397764</v>
      </c>
    </row>
    <row r="762" spans="1:7" x14ac:dyDescent="0.3">
      <c r="A762" s="10" t="s">
        <v>98</v>
      </c>
      <c r="B762" s="11" t="str">
        <f>VLOOKUP(A762,Entidades!$A$1:$B$229,2,FALSE)</f>
        <v>AUTORIDAD NACIONAL DE ACUICULTURA Y PESCA - AUNAP</v>
      </c>
      <c r="C762" s="11" t="s">
        <v>15</v>
      </c>
      <c r="D762" s="12">
        <v>699764626.7299999</v>
      </c>
      <c r="E762" s="12">
        <v>789934400.60000002</v>
      </c>
      <c r="F762" s="12">
        <f t="shared" si="22"/>
        <v>90169773.870000124</v>
      </c>
      <c r="G762" s="13">
        <f t="shared" si="23"/>
        <v>0.12885729061693713</v>
      </c>
    </row>
    <row r="763" spans="1:7" x14ac:dyDescent="0.3">
      <c r="A763" s="10" t="s">
        <v>98</v>
      </c>
      <c r="B763" s="11" t="str">
        <f>VLOOKUP(A763,Entidades!$A$1:$B$229,2,FALSE)</f>
        <v>AUTORIDAD NACIONAL DE ACUICULTURA Y PESCA - AUNAP</v>
      </c>
      <c r="C763" s="11" t="s">
        <v>18</v>
      </c>
      <c r="D763" s="12">
        <v>709394005</v>
      </c>
      <c r="E763" s="12"/>
      <c r="F763" s="12">
        <f t="shared" si="22"/>
        <v>-709394005</v>
      </c>
      <c r="G763" s="13">
        <f t="shared" si="23"/>
        <v>-1</v>
      </c>
    </row>
    <row r="764" spans="1:7" x14ac:dyDescent="0.3">
      <c r="A764" s="10" t="s">
        <v>100</v>
      </c>
      <c r="B764" s="11" t="str">
        <f>VLOOKUP(A764,Entidades!$A$1:$B$229,2,FALSE)</f>
        <v>UNIDAD ADMINISTRATIVA ESPECIAL DE GESTION DE RESTITUCION DE TIERRAS DESPOJADAS</v>
      </c>
      <c r="C764" s="11" t="s">
        <v>4</v>
      </c>
      <c r="D764" s="12">
        <v>531997093</v>
      </c>
      <c r="E764" s="12">
        <v>702782856.75</v>
      </c>
      <c r="F764" s="12">
        <f t="shared" si="22"/>
        <v>170785763.75</v>
      </c>
      <c r="G764" s="13">
        <f t="shared" si="23"/>
        <v>0.32102762589719641</v>
      </c>
    </row>
    <row r="765" spans="1:7" x14ac:dyDescent="0.3">
      <c r="A765" s="10" t="s">
        <v>100</v>
      </c>
      <c r="B765" s="11" t="str">
        <f>VLOOKUP(A765,Entidades!$A$1:$B$229,2,FALSE)</f>
        <v>UNIDAD ADMINISTRATIVA ESPECIAL DE GESTION DE RESTITUCION DE TIERRAS DESPOJADAS</v>
      </c>
      <c r="C765" s="11" t="s">
        <v>5</v>
      </c>
      <c r="D765" s="12">
        <v>42339438.560000002</v>
      </c>
      <c r="E765" s="12">
        <v>24987691</v>
      </c>
      <c r="F765" s="12">
        <f t="shared" si="22"/>
        <v>-17351747.560000002</v>
      </c>
      <c r="G765" s="13">
        <f t="shared" si="23"/>
        <v>-0.40982469655119586</v>
      </c>
    </row>
    <row r="766" spans="1:7" x14ac:dyDescent="0.3">
      <c r="A766" s="10" t="s">
        <v>100</v>
      </c>
      <c r="B766" s="11" t="str">
        <f>VLOOKUP(A766,Entidades!$A$1:$B$229,2,FALSE)</f>
        <v>UNIDAD ADMINISTRATIVA ESPECIAL DE GESTION DE RESTITUCION DE TIERRAS DESPOJADAS</v>
      </c>
      <c r="C766" s="11" t="s">
        <v>6</v>
      </c>
      <c r="D766" s="12">
        <v>53230617.359999999</v>
      </c>
      <c r="E766" s="12">
        <v>75739997.469999999</v>
      </c>
      <c r="F766" s="12">
        <f t="shared" si="22"/>
        <v>22509380.109999999</v>
      </c>
      <c r="G766" s="13">
        <f t="shared" si="23"/>
        <v>0.42286528367252435</v>
      </c>
    </row>
    <row r="767" spans="1:7" x14ac:dyDescent="0.3">
      <c r="A767" s="10" t="s">
        <v>100</v>
      </c>
      <c r="B767" s="11" t="str">
        <f>VLOOKUP(A767,Entidades!$A$1:$B$229,2,FALSE)</f>
        <v>UNIDAD ADMINISTRATIVA ESPECIAL DE GESTION DE RESTITUCION DE TIERRAS DESPOJADAS</v>
      </c>
      <c r="C767" s="11" t="s">
        <v>7</v>
      </c>
      <c r="D767" s="12">
        <v>1479815694.3599999</v>
      </c>
      <c r="E767" s="12">
        <v>1896230916.8599999</v>
      </c>
      <c r="F767" s="12">
        <f t="shared" si="22"/>
        <v>416415222.5</v>
      </c>
      <c r="G767" s="13">
        <f t="shared" si="23"/>
        <v>0.28139667938857338</v>
      </c>
    </row>
    <row r="768" spans="1:7" x14ac:dyDescent="0.3">
      <c r="A768" s="10" t="s">
        <v>100</v>
      </c>
      <c r="B768" s="11" t="str">
        <f>VLOOKUP(A768,Entidades!$A$1:$B$229,2,FALSE)</f>
        <v>UNIDAD ADMINISTRATIVA ESPECIAL DE GESTION DE RESTITUCION DE TIERRAS DESPOJADAS</v>
      </c>
      <c r="C768" s="11" t="s">
        <v>8</v>
      </c>
      <c r="D768" s="12">
        <v>98919669635</v>
      </c>
      <c r="E768" s="12">
        <v>103370304002</v>
      </c>
      <c r="F768" s="12">
        <f t="shared" si="22"/>
        <v>4450634367</v>
      </c>
      <c r="G768" s="13">
        <f t="shared" si="23"/>
        <v>4.4992410340857686E-2</v>
      </c>
    </row>
    <row r="769" spans="1:7" x14ac:dyDescent="0.3">
      <c r="A769" s="10" t="s">
        <v>100</v>
      </c>
      <c r="B769" s="11" t="str">
        <f>VLOOKUP(A769,Entidades!$A$1:$B$229,2,FALSE)</f>
        <v>UNIDAD ADMINISTRATIVA ESPECIAL DE GESTION DE RESTITUCION DE TIERRAS DESPOJADAS</v>
      </c>
      <c r="C769" s="11" t="s">
        <v>9</v>
      </c>
      <c r="D769" s="12">
        <v>2236635312</v>
      </c>
      <c r="E769" s="12">
        <v>2713763524</v>
      </c>
      <c r="F769" s="12">
        <f t="shared" si="22"/>
        <v>477128212</v>
      </c>
      <c r="G769" s="13">
        <f t="shared" si="23"/>
        <v>0.21332409867630669</v>
      </c>
    </row>
    <row r="770" spans="1:7" x14ac:dyDescent="0.3">
      <c r="A770" s="10" t="s">
        <v>100</v>
      </c>
      <c r="B770" s="11" t="str">
        <f>VLOOKUP(A770,Entidades!$A$1:$B$229,2,FALSE)</f>
        <v>UNIDAD ADMINISTRATIVA ESPECIAL DE GESTION DE RESTITUCION DE TIERRAS DESPOJADAS</v>
      </c>
      <c r="C770" s="11" t="s">
        <v>10</v>
      </c>
      <c r="D770" s="12">
        <v>8700436075.8799992</v>
      </c>
      <c r="E770" s="12">
        <v>8834043024.960001</v>
      </c>
      <c r="F770" s="12">
        <f t="shared" si="22"/>
        <v>133606949.08000183</v>
      </c>
      <c r="G770" s="13">
        <f t="shared" si="23"/>
        <v>1.535635086733147E-2</v>
      </c>
    </row>
    <row r="771" spans="1:7" x14ac:dyDescent="0.3">
      <c r="A771" s="10" t="s">
        <v>100</v>
      </c>
      <c r="B771" s="11" t="str">
        <f>VLOOKUP(A771,Entidades!$A$1:$B$229,2,FALSE)</f>
        <v>UNIDAD ADMINISTRATIVA ESPECIAL DE GESTION DE RESTITUCION DE TIERRAS DESPOJADAS</v>
      </c>
      <c r="C771" s="11" t="s">
        <v>11</v>
      </c>
      <c r="D771" s="12">
        <v>667942761</v>
      </c>
      <c r="E771" s="12">
        <v>261329225</v>
      </c>
      <c r="F771" s="12">
        <f t="shared" si="22"/>
        <v>-406613536</v>
      </c>
      <c r="G771" s="13">
        <f t="shared" si="23"/>
        <v>-0.60875506067502694</v>
      </c>
    </row>
    <row r="772" spans="1:7" x14ac:dyDescent="0.3">
      <c r="A772" s="10" t="s">
        <v>100</v>
      </c>
      <c r="B772" s="11" t="str">
        <f>VLOOKUP(A772,Entidades!$A$1:$B$229,2,FALSE)</f>
        <v>UNIDAD ADMINISTRATIVA ESPECIAL DE GESTION DE RESTITUCION DE TIERRAS DESPOJADAS</v>
      </c>
      <c r="C772" s="11" t="s">
        <v>12</v>
      </c>
      <c r="D772" s="12">
        <v>1233064779.72</v>
      </c>
      <c r="E772" s="12">
        <v>1587071453.29</v>
      </c>
      <c r="F772" s="12">
        <f t="shared" si="22"/>
        <v>354006673.56999993</v>
      </c>
      <c r="G772" s="13">
        <f t="shared" si="23"/>
        <v>0.28709495185677636</v>
      </c>
    </row>
    <row r="773" spans="1:7" x14ac:dyDescent="0.3">
      <c r="A773" s="10" t="s">
        <v>100</v>
      </c>
      <c r="B773" s="11" t="str">
        <f>VLOOKUP(A773,Entidades!$A$1:$B$229,2,FALSE)</f>
        <v>UNIDAD ADMINISTRATIVA ESPECIAL DE GESTION DE RESTITUCION DE TIERRAS DESPOJADAS</v>
      </c>
      <c r="C773" s="11" t="s">
        <v>13</v>
      </c>
      <c r="D773" s="12">
        <v>2536780490.3799996</v>
      </c>
      <c r="E773" s="12">
        <v>1729821430.5999999</v>
      </c>
      <c r="F773" s="12">
        <f t="shared" si="22"/>
        <v>-806959059.77999973</v>
      </c>
      <c r="G773" s="13">
        <f t="shared" si="23"/>
        <v>-0.31810362104256029</v>
      </c>
    </row>
    <row r="774" spans="1:7" x14ac:dyDescent="0.3">
      <c r="A774" s="10" t="s">
        <v>100</v>
      </c>
      <c r="B774" s="11" t="str">
        <f>VLOOKUP(A774,Entidades!$A$1:$B$229,2,FALSE)</f>
        <v>UNIDAD ADMINISTRATIVA ESPECIAL DE GESTION DE RESTITUCION DE TIERRAS DESPOJADAS</v>
      </c>
      <c r="C774" s="11" t="s">
        <v>14</v>
      </c>
      <c r="D774" s="12">
        <v>3582353755.3400002</v>
      </c>
      <c r="E774" s="12">
        <v>4543679362.75</v>
      </c>
      <c r="F774" s="12">
        <f t="shared" si="22"/>
        <v>961325607.40999985</v>
      </c>
      <c r="G774" s="13">
        <f t="shared" si="23"/>
        <v>0.26835027277164053</v>
      </c>
    </row>
    <row r="775" spans="1:7" x14ac:dyDescent="0.3">
      <c r="A775" s="10" t="s">
        <v>100</v>
      </c>
      <c r="B775" s="11" t="str">
        <f>VLOOKUP(A775,Entidades!$A$1:$B$229,2,FALSE)</f>
        <v>UNIDAD ADMINISTRATIVA ESPECIAL DE GESTION DE RESTITUCION DE TIERRAS DESPOJADAS</v>
      </c>
      <c r="C775" s="11" t="s">
        <v>292</v>
      </c>
      <c r="D775" s="12">
        <v>5677696260.9300003</v>
      </c>
      <c r="E775" s="12">
        <v>6653038478</v>
      </c>
      <c r="F775" s="12">
        <f t="shared" si="22"/>
        <v>975342217.06999969</v>
      </c>
      <c r="G775" s="13">
        <f t="shared" si="23"/>
        <v>0.17178485291325529</v>
      </c>
    </row>
    <row r="776" spans="1:7" x14ac:dyDescent="0.3">
      <c r="A776" s="10" t="s">
        <v>100</v>
      </c>
      <c r="B776" s="11" t="str">
        <f>VLOOKUP(A776,Entidades!$A$1:$B$229,2,FALSE)</f>
        <v>UNIDAD ADMINISTRATIVA ESPECIAL DE GESTION DE RESTITUCION DE TIERRAS DESPOJADAS</v>
      </c>
      <c r="C776" s="11" t="s">
        <v>15</v>
      </c>
      <c r="D776" s="12">
        <v>4633304834.1800003</v>
      </c>
      <c r="E776" s="12">
        <v>5503546543.8199997</v>
      </c>
      <c r="F776" s="12">
        <f t="shared" si="22"/>
        <v>870241709.63999939</v>
      </c>
      <c r="G776" s="13">
        <f t="shared" si="23"/>
        <v>0.18782310700133639</v>
      </c>
    </row>
    <row r="777" spans="1:7" x14ac:dyDescent="0.3">
      <c r="A777" s="10" t="s">
        <v>100</v>
      </c>
      <c r="B777" s="11" t="str">
        <f>VLOOKUP(A777,Entidades!$A$1:$B$229,2,FALSE)</f>
        <v>UNIDAD ADMINISTRATIVA ESPECIAL DE GESTION DE RESTITUCION DE TIERRAS DESPOJADAS</v>
      </c>
      <c r="C777" s="11" t="s">
        <v>16</v>
      </c>
      <c r="D777" s="12">
        <v>30488244</v>
      </c>
      <c r="E777" s="12">
        <v>44982000</v>
      </c>
      <c r="F777" s="12">
        <f t="shared" si="22"/>
        <v>14493756</v>
      </c>
      <c r="G777" s="13">
        <f t="shared" si="23"/>
        <v>0.47538834968652177</v>
      </c>
    </row>
    <row r="778" spans="1:7" x14ac:dyDescent="0.3">
      <c r="A778" s="10" t="s">
        <v>101</v>
      </c>
      <c r="B778" s="11" t="str">
        <f>VLOOKUP(A778,Entidades!$A$1:$B$229,2,FALSE)</f>
        <v>AGENCIA NACIONAL DE TIERRAS - ANT</v>
      </c>
      <c r="C778" s="11" t="s">
        <v>4</v>
      </c>
      <c r="D778" s="12">
        <v>436645332</v>
      </c>
      <c r="E778" s="12">
        <v>134646576</v>
      </c>
      <c r="F778" s="12">
        <f t="shared" si="22"/>
        <v>-301998756</v>
      </c>
      <c r="G778" s="13">
        <f t="shared" si="23"/>
        <v>-0.69163399644451029</v>
      </c>
    </row>
    <row r="779" spans="1:7" x14ac:dyDescent="0.3">
      <c r="A779" s="10" t="s">
        <v>101</v>
      </c>
      <c r="B779" s="11" t="str">
        <f>VLOOKUP(A779,Entidades!$A$1:$B$229,2,FALSE)</f>
        <v>AGENCIA NACIONAL DE TIERRAS - ANT</v>
      </c>
      <c r="C779" s="11" t="s">
        <v>5</v>
      </c>
      <c r="D779" s="12">
        <v>1644723483.6199999</v>
      </c>
      <c r="E779" s="12">
        <v>4011073386.0999999</v>
      </c>
      <c r="F779" s="12">
        <f t="shared" si="22"/>
        <v>2366349902.48</v>
      </c>
      <c r="G779" s="13">
        <f t="shared" si="23"/>
        <v>1.4387524261961144</v>
      </c>
    </row>
    <row r="780" spans="1:7" x14ac:dyDescent="0.3">
      <c r="A780" s="10" t="s">
        <v>101</v>
      </c>
      <c r="B780" s="11" t="str">
        <f>VLOOKUP(A780,Entidades!$A$1:$B$229,2,FALSE)</f>
        <v>AGENCIA NACIONAL DE TIERRAS - ANT</v>
      </c>
      <c r="C780" s="11" t="s">
        <v>25</v>
      </c>
      <c r="D780" s="12">
        <v>3055889</v>
      </c>
      <c r="E780" s="12">
        <v>3855501</v>
      </c>
      <c r="F780" s="12">
        <f t="shared" ref="F780:F843" si="24">E780-D780</f>
        <v>799612</v>
      </c>
      <c r="G780" s="13">
        <f t="shared" ref="G780:G843" si="25">IF(D780&gt;0,((E780-D780)/D780),"NA")</f>
        <v>0.26166264546912538</v>
      </c>
    </row>
    <row r="781" spans="1:7" x14ac:dyDescent="0.3">
      <c r="A781" s="10" t="s">
        <v>101</v>
      </c>
      <c r="B781" s="11" t="str">
        <f>VLOOKUP(A781,Entidades!$A$1:$B$229,2,FALSE)</f>
        <v>AGENCIA NACIONAL DE TIERRAS - ANT</v>
      </c>
      <c r="C781" s="11" t="s">
        <v>6</v>
      </c>
      <c r="D781" s="12">
        <v>97017163.969999999</v>
      </c>
      <c r="E781" s="12">
        <v>163916812.58000001</v>
      </c>
      <c r="F781" s="12">
        <f t="shared" si="24"/>
        <v>66899648.610000014</v>
      </c>
      <c r="G781" s="13">
        <f t="shared" si="25"/>
        <v>0.68956508181054399</v>
      </c>
    </row>
    <row r="782" spans="1:7" x14ac:dyDescent="0.3">
      <c r="A782" s="10" t="s">
        <v>101</v>
      </c>
      <c r="B782" s="11" t="str">
        <f>VLOOKUP(A782,Entidades!$A$1:$B$229,2,FALSE)</f>
        <v>AGENCIA NACIONAL DE TIERRAS - ANT</v>
      </c>
      <c r="C782" s="11" t="s">
        <v>7</v>
      </c>
      <c r="D782" s="12">
        <v>418308963.02999997</v>
      </c>
      <c r="E782" s="12">
        <v>692063024.41999996</v>
      </c>
      <c r="F782" s="12">
        <f t="shared" si="24"/>
        <v>273754061.38999999</v>
      </c>
      <c r="G782" s="13">
        <f t="shared" si="25"/>
        <v>0.65443030292030124</v>
      </c>
    </row>
    <row r="783" spans="1:7" x14ac:dyDescent="0.3">
      <c r="A783" s="10" t="s">
        <v>101</v>
      </c>
      <c r="B783" s="11" t="str">
        <f>VLOOKUP(A783,Entidades!$A$1:$B$229,2,FALSE)</f>
        <v>AGENCIA NACIONAL DE TIERRAS - ANT</v>
      </c>
      <c r="C783" s="11" t="s">
        <v>8</v>
      </c>
      <c r="D783" s="12">
        <v>77787420195</v>
      </c>
      <c r="E783" s="12">
        <v>253792649642</v>
      </c>
      <c r="F783" s="12">
        <f t="shared" si="24"/>
        <v>176005229447</v>
      </c>
      <c r="G783" s="13">
        <f t="shared" si="25"/>
        <v>2.2626438697386346</v>
      </c>
    </row>
    <row r="784" spans="1:7" x14ac:dyDescent="0.3">
      <c r="A784" s="10" t="s">
        <v>101</v>
      </c>
      <c r="B784" s="11" t="str">
        <f>VLOOKUP(A784,Entidades!$A$1:$B$229,2,FALSE)</f>
        <v>AGENCIA NACIONAL DE TIERRAS - ANT</v>
      </c>
      <c r="C784" s="11" t="s">
        <v>9</v>
      </c>
      <c r="D784" s="12">
        <v>290644786</v>
      </c>
      <c r="E784" s="12">
        <v>871777477</v>
      </c>
      <c r="F784" s="12">
        <f t="shared" si="24"/>
        <v>581132691</v>
      </c>
      <c r="G784" s="13">
        <f t="shared" si="25"/>
        <v>1.9994602311565293</v>
      </c>
    </row>
    <row r="785" spans="1:7" x14ac:dyDescent="0.3">
      <c r="A785" s="10" t="s">
        <v>101</v>
      </c>
      <c r="B785" s="11" t="str">
        <f>VLOOKUP(A785,Entidades!$A$1:$B$229,2,FALSE)</f>
        <v>AGENCIA NACIONAL DE TIERRAS - ANT</v>
      </c>
      <c r="C785" s="11" t="s">
        <v>10</v>
      </c>
      <c r="D785" s="12">
        <v>5221502</v>
      </c>
      <c r="E785" s="12">
        <v>1013425675</v>
      </c>
      <c r="F785" s="12">
        <f t="shared" si="24"/>
        <v>1008204173</v>
      </c>
      <c r="G785" s="13">
        <f t="shared" si="25"/>
        <v>193.08700312668654</v>
      </c>
    </row>
    <row r="786" spans="1:7" x14ac:dyDescent="0.3">
      <c r="A786" s="10" t="s">
        <v>101</v>
      </c>
      <c r="B786" s="11" t="str">
        <f>VLOOKUP(A786,Entidades!$A$1:$B$229,2,FALSE)</f>
        <v>AGENCIA NACIONAL DE TIERRAS - ANT</v>
      </c>
      <c r="C786" s="11" t="s">
        <v>11</v>
      </c>
      <c r="D786" s="12">
        <v>780417797</v>
      </c>
      <c r="E786" s="12">
        <v>221953449</v>
      </c>
      <c r="F786" s="12">
        <f t="shared" si="24"/>
        <v>-558464348</v>
      </c>
      <c r="G786" s="13">
        <f t="shared" si="25"/>
        <v>-0.71559663317109101</v>
      </c>
    </row>
    <row r="787" spans="1:7" x14ac:dyDescent="0.3">
      <c r="A787" s="10" t="s">
        <v>101</v>
      </c>
      <c r="B787" s="11" t="str">
        <f>VLOOKUP(A787,Entidades!$A$1:$B$229,2,FALSE)</f>
        <v>AGENCIA NACIONAL DE TIERRAS - ANT</v>
      </c>
      <c r="C787" s="11" t="s">
        <v>12</v>
      </c>
      <c r="D787" s="12">
        <v>891578400.00999999</v>
      </c>
      <c r="E787" s="12">
        <v>14806399252.940001</v>
      </c>
      <c r="F787" s="12">
        <f t="shared" si="24"/>
        <v>13914820852.93</v>
      </c>
      <c r="G787" s="13">
        <f t="shared" si="25"/>
        <v>15.606951506198367</v>
      </c>
    </row>
    <row r="788" spans="1:7" x14ac:dyDescent="0.3">
      <c r="A788" s="10" t="s">
        <v>101</v>
      </c>
      <c r="B788" s="11" t="str">
        <f>VLOOKUP(A788,Entidades!$A$1:$B$229,2,FALSE)</f>
        <v>AGENCIA NACIONAL DE TIERRAS - ANT</v>
      </c>
      <c r="C788" s="11" t="s">
        <v>13</v>
      </c>
      <c r="D788" s="12">
        <v>160851310.57999998</v>
      </c>
      <c r="E788" s="12">
        <v>2231408405.2800002</v>
      </c>
      <c r="F788" s="12">
        <f t="shared" si="24"/>
        <v>2070557094.7000003</v>
      </c>
      <c r="G788" s="13">
        <f t="shared" si="25"/>
        <v>12.872491291702602</v>
      </c>
    </row>
    <row r="789" spans="1:7" x14ac:dyDescent="0.3">
      <c r="A789" s="10" t="s">
        <v>101</v>
      </c>
      <c r="B789" s="11" t="str">
        <f>VLOOKUP(A789,Entidades!$A$1:$B$229,2,FALSE)</f>
        <v>AGENCIA NACIONAL DE TIERRAS - ANT</v>
      </c>
      <c r="C789" s="11" t="s">
        <v>14</v>
      </c>
      <c r="D789" s="12">
        <v>2594845393.9200001</v>
      </c>
      <c r="E789" s="12">
        <v>9941685743.7299995</v>
      </c>
      <c r="F789" s="12">
        <f t="shared" si="24"/>
        <v>7346840349.8099995</v>
      </c>
      <c r="G789" s="13">
        <f t="shared" si="25"/>
        <v>2.8313210363224073</v>
      </c>
    </row>
    <row r="790" spans="1:7" x14ac:dyDescent="0.3">
      <c r="A790" s="10" t="s">
        <v>101</v>
      </c>
      <c r="B790" s="11" t="str">
        <f>VLOOKUP(A790,Entidades!$A$1:$B$229,2,FALSE)</f>
        <v>AGENCIA NACIONAL DE TIERRAS - ANT</v>
      </c>
      <c r="C790" s="11" t="s">
        <v>292</v>
      </c>
      <c r="D790" s="12">
        <v>236509309.99000001</v>
      </c>
      <c r="E790" s="12">
        <v>1185508198.53</v>
      </c>
      <c r="F790" s="12">
        <f t="shared" si="24"/>
        <v>948998888.53999996</v>
      </c>
      <c r="G790" s="13">
        <f t="shared" si="25"/>
        <v>4.0125223340261957</v>
      </c>
    </row>
    <row r="791" spans="1:7" x14ac:dyDescent="0.3">
      <c r="A791" s="10" t="s">
        <v>101</v>
      </c>
      <c r="B791" s="11" t="str">
        <f>VLOOKUP(A791,Entidades!$A$1:$B$229,2,FALSE)</f>
        <v>AGENCIA NACIONAL DE TIERRAS - ANT</v>
      </c>
      <c r="C791" s="11" t="s">
        <v>15</v>
      </c>
      <c r="D791" s="12">
        <v>2020290264.2299998</v>
      </c>
      <c r="E791" s="12">
        <v>7048334115.2700005</v>
      </c>
      <c r="F791" s="12">
        <f t="shared" si="24"/>
        <v>5028043851.0400009</v>
      </c>
      <c r="G791" s="13">
        <f t="shared" si="25"/>
        <v>2.4887729946846804</v>
      </c>
    </row>
    <row r="792" spans="1:7" x14ac:dyDescent="0.3">
      <c r="A792" s="10" t="s">
        <v>103</v>
      </c>
      <c r="B792" s="11" t="str">
        <f>VLOOKUP(A792,Entidades!$A$1:$B$229,2,FALSE)</f>
        <v>AGENCIA DE DESARROLLO RURAL - ADR</v>
      </c>
      <c r="C792" s="11" t="s">
        <v>4</v>
      </c>
      <c r="D792" s="12">
        <v>6100000</v>
      </c>
      <c r="E792" s="12"/>
      <c r="F792" s="12">
        <f t="shared" si="24"/>
        <v>-6100000</v>
      </c>
      <c r="G792" s="13">
        <f t="shared" si="25"/>
        <v>-1</v>
      </c>
    </row>
    <row r="793" spans="1:7" x14ac:dyDescent="0.3">
      <c r="A793" s="10" t="s">
        <v>103</v>
      </c>
      <c r="B793" s="11" t="str">
        <f>VLOOKUP(A793,Entidades!$A$1:$B$229,2,FALSE)</f>
        <v>AGENCIA DE DESARROLLO RURAL - ADR</v>
      </c>
      <c r="C793" s="11" t="s">
        <v>5</v>
      </c>
      <c r="D793" s="12">
        <v>655637880</v>
      </c>
      <c r="E793" s="12">
        <v>1850210964.1900001</v>
      </c>
      <c r="F793" s="12">
        <f t="shared" si="24"/>
        <v>1194573084.1900001</v>
      </c>
      <c r="G793" s="13">
        <f t="shared" si="25"/>
        <v>1.8220013221170199</v>
      </c>
    </row>
    <row r="794" spans="1:7" x14ac:dyDescent="0.3">
      <c r="A794" s="10" t="s">
        <v>103</v>
      </c>
      <c r="B794" s="11" t="str">
        <f>VLOOKUP(A794,Entidades!$A$1:$B$229,2,FALSE)</f>
        <v>AGENCIA DE DESARROLLO RURAL - ADR</v>
      </c>
      <c r="C794" s="11" t="s">
        <v>6</v>
      </c>
      <c r="D794" s="12">
        <v>639536747.58000004</v>
      </c>
      <c r="E794" s="12">
        <v>679239563.15999997</v>
      </c>
      <c r="F794" s="12">
        <f t="shared" si="24"/>
        <v>39702815.579999924</v>
      </c>
      <c r="G794" s="13">
        <f t="shared" si="25"/>
        <v>6.2080585252114032E-2</v>
      </c>
    </row>
    <row r="795" spans="1:7" x14ac:dyDescent="0.3">
      <c r="A795" s="10" t="s">
        <v>103</v>
      </c>
      <c r="B795" s="11" t="str">
        <f>VLOOKUP(A795,Entidades!$A$1:$B$229,2,FALSE)</f>
        <v>AGENCIA DE DESARROLLO RURAL - ADR</v>
      </c>
      <c r="C795" s="11" t="s">
        <v>7</v>
      </c>
      <c r="D795" s="12">
        <v>3744136359.9500003</v>
      </c>
      <c r="E795" s="12">
        <v>4546047711.9099998</v>
      </c>
      <c r="F795" s="12">
        <f t="shared" si="24"/>
        <v>801911351.95999956</v>
      </c>
      <c r="G795" s="13">
        <f t="shared" si="25"/>
        <v>0.21417792378980247</v>
      </c>
    </row>
    <row r="796" spans="1:7" x14ac:dyDescent="0.3">
      <c r="A796" s="10" t="s">
        <v>103</v>
      </c>
      <c r="B796" s="11" t="str">
        <f>VLOOKUP(A796,Entidades!$A$1:$B$229,2,FALSE)</f>
        <v>AGENCIA DE DESARROLLO RURAL - ADR</v>
      </c>
      <c r="C796" s="11" t="s">
        <v>8</v>
      </c>
      <c r="D796" s="12">
        <v>47281683698</v>
      </c>
      <c r="E796" s="12">
        <v>64327207580</v>
      </c>
      <c r="F796" s="12">
        <f t="shared" si="24"/>
        <v>17045523882</v>
      </c>
      <c r="G796" s="13">
        <f t="shared" si="25"/>
        <v>0.36051008654586086</v>
      </c>
    </row>
    <row r="797" spans="1:7" x14ac:dyDescent="0.3">
      <c r="A797" s="10" t="s">
        <v>103</v>
      </c>
      <c r="B797" s="11" t="str">
        <f>VLOOKUP(A797,Entidades!$A$1:$B$229,2,FALSE)</f>
        <v>AGENCIA DE DESARROLLO RURAL - ADR</v>
      </c>
      <c r="C797" s="11" t="s">
        <v>10</v>
      </c>
      <c r="D797" s="12">
        <v>603258770.89999998</v>
      </c>
      <c r="E797" s="12">
        <v>775912880.42000008</v>
      </c>
      <c r="F797" s="12">
        <f t="shared" si="24"/>
        <v>172654109.5200001</v>
      </c>
      <c r="G797" s="13">
        <f t="shared" si="25"/>
        <v>0.28620240243240547</v>
      </c>
    </row>
    <row r="798" spans="1:7" x14ac:dyDescent="0.3">
      <c r="A798" s="10" t="s">
        <v>103</v>
      </c>
      <c r="B798" s="11" t="str">
        <f>VLOOKUP(A798,Entidades!$A$1:$B$229,2,FALSE)</f>
        <v>AGENCIA DE DESARROLLO RURAL - ADR</v>
      </c>
      <c r="C798" s="11" t="s">
        <v>11</v>
      </c>
      <c r="D798" s="12">
        <v>469316314</v>
      </c>
      <c r="E798" s="12">
        <v>452968134</v>
      </c>
      <c r="F798" s="12">
        <f t="shared" si="24"/>
        <v>-16348180</v>
      </c>
      <c r="G798" s="13">
        <f t="shared" si="25"/>
        <v>-3.4834033065383699E-2</v>
      </c>
    </row>
    <row r="799" spans="1:7" x14ac:dyDescent="0.3">
      <c r="A799" s="10" t="s">
        <v>103</v>
      </c>
      <c r="B799" s="11" t="str">
        <f>VLOOKUP(A799,Entidades!$A$1:$B$229,2,FALSE)</f>
        <v>AGENCIA DE DESARROLLO RURAL - ADR</v>
      </c>
      <c r="C799" s="11" t="s">
        <v>12</v>
      </c>
      <c r="D799" s="12">
        <v>1406580</v>
      </c>
      <c r="E799" s="12"/>
      <c r="F799" s="12">
        <f t="shared" si="24"/>
        <v>-1406580</v>
      </c>
      <c r="G799" s="13">
        <f t="shared" si="25"/>
        <v>-1</v>
      </c>
    </row>
    <row r="800" spans="1:7" x14ac:dyDescent="0.3">
      <c r="A800" s="10" t="s">
        <v>103</v>
      </c>
      <c r="B800" s="11" t="str">
        <f>VLOOKUP(A800,Entidades!$A$1:$B$229,2,FALSE)</f>
        <v>AGENCIA DE DESARROLLO RURAL - ADR</v>
      </c>
      <c r="C800" s="11" t="s">
        <v>13</v>
      </c>
      <c r="D800" s="12">
        <v>69527719.50999999</v>
      </c>
      <c r="E800" s="12">
        <v>110696362.36</v>
      </c>
      <c r="F800" s="12">
        <f t="shared" si="24"/>
        <v>41168642.850000009</v>
      </c>
      <c r="G800" s="13">
        <f t="shared" si="25"/>
        <v>0.59211841176638669</v>
      </c>
    </row>
    <row r="801" spans="1:7" x14ac:dyDescent="0.3">
      <c r="A801" s="10" t="s">
        <v>103</v>
      </c>
      <c r="B801" s="11" t="str">
        <f>VLOOKUP(A801,Entidades!$A$1:$B$229,2,FALSE)</f>
        <v>AGENCIA DE DESARROLLO RURAL - ADR</v>
      </c>
      <c r="C801" s="11" t="s">
        <v>14</v>
      </c>
      <c r="D801" s="12">
        <v>2946479210.5000005</v>
      </c>
      <c r="E801" s="12">
        <v>4477328364.0799999</v>
      </c>
      <c r="F801" s="12">
        <f t="shared" si="24"/>
        <v>1530849153.5799994</v>
      </c>
      <c r="G801" s="13">
        <f t="shared" si="25"/>
        <v>0.5195519955222162</v>
      </c>
    </row>
    <row r="802" spans="1:7" x14ac:dyDescent="0.3">
      <c r="A802" s="10" t="s">
        <v>103</v>
      </c>
      <c r="B802" s="11" t="str">
        <f>VLOOKUP(A802,Entidades!$A$1:$B$229,2,FALSE)</f>
        <v>AGENCIA DE DESARROLLO RURAL - ADR</v>
      </c>
      <c r="C802" s="11" t="s">
        <v>292</v>
      </c>
      <c r="D802" s="12">
        <v>2395903912.1699996</v>
      </c>
      <c r="E802" s="12">
        <v>4024994317.5499997</v>
      </c>
      <c r="F802" s="12">
        <f t="shared" si="24"/>
        <v>1629090405.3800001</v>
      </c>
      <c r="G802" s="13">
        <f t="shared" si="25"/>
        <v>0.67994813861483827</v>
      </c>
    </row>
    <row r="803" spans="1:7" x14ac:dyDescent="0.3">
      <c r="A803" s="10" t="s">
        <v>103</v>
      </c>
      <c r="B803" s="11" t="str">
        <f>VLOOKUP(A803,Entidades!$A$1:$B$229,2,FALSE)</f>
        <v>AGENCIA DE DESARROLLO RURAL - ADR</v>
      </c>
      <c r="C803" s="11" t="s">
        <v>15</v>
      </c>
      <c r="D803" s="12">
        <v>2941045201.3099999</v>
      </c>
      <c r="E803" s="12">
        <v>2462414557.7200017</v>
      </c>
      <c r="F803" s="12">
        <f t="shared" si="24"/>
        <v>-478630643.58999825</v>
      </c>
      <c r="G803" s="13">
        <f t="shared" si="25"/>
        <v>-0.16274168223487576</v>
      </c>
    </row>
    <row r="804" spans="1:7" x14ac:dyDescent="0.3">
      <c r="A804" s="10" t="s">
        <v>105</v>
      </c>
      <c r="B804" s="11" t="str">
        <f>VLOOKUP(A804,Entidades!$A$1:$B$229,2,FALSE)</f>
        <v>MINISTERIO DE SALUD Y PROTECCION SOCIAL - GESTION GENERAL</v>
      </c>
      <c r="C804" s="11" t="s">
        <v>4</v>
      </c>
      <c r="D804" s="12">
        <v>3433474390</v>
      </c>
      <c r="E804" s="12">
        <v>2800724052</v>
      </c>
      <c r="F804" s="12">
        <f t="shared" si="24"/>
        <v>-632750338</v>
      </c>
      <c r="G804" s="13">
        <f t="shared" si="25"/>
        <v>-0.18428864355094257</v>
      </c>
    </row>
    <row r="805" spans="1:7" x14ac:dyDescent="0.3">
      <c r="A805" s="10" t="s">
        <v>105</v>
      </c>
      <c r="B805" s="11" t="str">
        <f>VLOOKUP(A805,Entidades!$A$1:$B$229,2,FALSE)</f>
        <v>MINISTERIO DE SALUD Y PROTECCION SOCIAL - GESTION GENERAL</v>
      </c>
      <c r="C805" s="11" t="s">
        <v>5</v>
      </c>
      <c r="D805" s="12">
        <v>24561144</v>
      </c>
      <c r="E805" s="12">
        <v>27397551</v>
      </c>
      <c r="F805" s="12">
        <f t="shared" si="24"/>
        <v>2836407</v>
      </c>
      <c r="G805" s="13">
        <f t="shared" si="25"/>
        <v>0.1154835051657203</v>
      </c>
    </row>
    <row r="806" spans="1:7" x14ac:dyDescent="0.3">
      <c r="A806" s="10" t="s">
        <v>105</v>
      </c>
      <c r="B806" s="11" t="str">
        <f>VLOOKUP(A806,Entidades!$A$1:$B$229,2,FALSE)</f>
        <v>MINISTERIO DE SALUD Y PROTECCION SOCIAL - GESTION GENERAL</v>
      </c>
      <c r="C806" s="11" t="s">
        <v>6</v>
      </c>
      <c r="D806" s="12">
        <v>66850668</v>
      </c>
      <c r="E806" s="12">
        <v>66696178</v>
      </c>
      <c r="F806" s="12">
        <f t="shared" si="24"/>
        <v>-154490</v>
      </c>
      <c r="G806" s="13">
        <f t="shared" si="25"/>
        <v>-2.3109716719659406E-3</v>
      </c>
    </row>
    <row r="807" spans="1:7" x14ac:dyDescent="0.3">
      <c r="A807" s="10" t="s">
        <v>105</v>
      </c>
      <c r="B807" s="11" t="str">
        <f>VLOOKUP(A807,Entidades!$A$1:$B$229,2,FALSE)</f>
        <v>MINISTERIO DE SALUD Y PROTECCION SOCIAL - GESTION GENERAL</v>
      </c>
      <c r="C807" s="11" t="s">
        <v>7</v>
      </c>
      <c r="D807" s="12">
        <v>985710654</v>
      </c>
      <c r="E807" s="12">
        <v>909002839</v>
      </c>
      <c r="F807" s="12">
        <f t="shared" si="24"/>
        <v>-76707815</v>
      </c>
      <c r="G807" s="13">
        <f t="shared" si="25"/>
        <v>-7.7819809179012892E-2</v>
      </c>
    </row>
    <row r="808" spans="1:7" x14ac:dyDescent="0.3">
      <c r="A808" s="10" t="s">
        <v>105</v>
      </c>
      <c r="B808" s="11" t="str">
        <f>VLOOKUP(A808,Entidades!$A$1:$B$229,2,FALSE)</f>
        <v>MINISTERIO DE SALUD Y PROTECCION SOCIAL - GESTION GENERAL</v>
      </c>
      <c r="C808" s="11" t="s">
        <v>8</v>
      </c>
      <c r="D808" s="12">
        <v>64428058705</v>
      </c>
      <c r="E808" s="12">
        <v>58884932244</v>
      </c>
      <c r="F808" s="12">
        <f t="shared" si="24"/>
        <v>-5543126461</v>
      </c>
      <c r="G808" s="13">
        <f t="shared" si="25"/>
        <v>-8.6035906907898502E-2</v>
      </c>
    </row>
    <row r="809" spans="1:7" x14ac:dyDescent="0.3">
      <c r="A809" s="10" t="s">
        <v>105</v>
      </c>
      <c r="B809" s="11" t="str">
        <f>VLOOKUP(A809,Entidades!$A$1:$B$229,2,FALSE)</f>
        <v>MINISTERIO DE SALUD Y PROTECCION SOCIAL - GESTION GENERAL</v>
      </c>
      <c r="C809" s="11" t="s">
        <v>9</v>
      </c>
      <c r="D809" s="12"/>
      <c r="E809" s="12">
        <v>168963409</v>
      </c>
      <c r="F809" s="12">
        <f t="shared" si="24"/>
        <v>168963409</v>
      </c>
      <c r="G809" s="13" t="str">
        <f t="shared" si="25"/>
        <v>NA</v>
      </c>
    </row>
    <row r="810" spans="1:7" x14ac:dyDescent="0.3">
      <c r="A810" s="10" t="s">
        <v>105</v>
      </c>
      <c r="B810" s="11" t="str">
        <f>VLOOKUP(A810,Entidades!$A$1:$B$229,2,FALSE)</f>
        <v>MINISTERIO DE SALUD Y PROTECCION SOCIAL - GESTION GENERAL</v>
      </c>
      <c r="C810" s="11" t="s">
        <v>10</v>
      </c>
      <c r="D810" s="12">
        <v>1296017289.5</v>
      </c>
      <c r="E810" s="12">
        <v>1919009772.5</v>
      </c>
      <c r="F810" s="12">
        <f t="shared" si="24"/>
        <v>622992483</v>
      </c>
      <c r="G810" s="13">
        <f t="shared" si="25"/>
        <v>0.48069766356307547</v>
      </c>
    </row>
    <row r="811" spans="1:7" x14ac:dyDescent="0.3">
      <c r="A811" s="10" t="s">
        <v>105</v>
      </c>
      <c r="B811" s="11" t="str">
        <f>VLOOKUP(A811,Entidades!$A$1:$B$229,2,FALSE)</f>
        <v>MINISTERIO DE SALUD Y PROTECCION SOCIAL - GESTION GENERAL</v>
      </c>
      <c r="C811" s="11" t="s">
        <v>11</v>
      </c>
      <c r="D811" s="12">
        <v>1352417470</v>
      </c>
      <c r="E811" s="12">
        <v>1216081117</v>
      </c>
      <c r="F811" s="12">
        <f t="shared" si="24"/>
        <v>-136336353</v>
      </c>
      <c r="G811" s="13">
        <f t="shared" si="25"/>
        <v>-0.10080936990558101</v>
      </c>
    </row>
    <row r="812" spans="1:7" x14ac:dyDescent="0.3">
      <c r="A812" s="10" t="s">
        <v>105</v>
      </c>
      <c r="B812" s="11" t="str">
        <f>VLOOKUP(A812,Entidades!$A$1:$B$229,2,FALSE)</f>
        <v>MINISTERIO DE SALUD Y PROTECCION SOCIAL - GESTION GENERAL</v>
      </c>
      <c r="C812" s="11" t="s">
        <v>12</v>
      </c>
      <c r="D812" s="12">
        <v>1181148700.1199999</v>
      </c>
      <c r="E812" s="12">
        <v>6088930700.7200003</v>
      </c>
      <c r="F812" s="12">
        <f t="shared" si="24"/>
        <v>4907782000.6000004</v>
      </c>
      <c r="G812" s="13">
        <f t="shared" si="25"/>
        <v>4.1550924113969643</v>
      </c>
    </row>
    <row r="813" spans="1:7" x14ac:dyDescent="0.3">
      <c r="A813" s="10" t="s">
        <v>105</v>
      </c>
      <c r="B813" s="11" t="str">
        <f>VLOOKUP(A813,Entidades!$A$1:$B$229,2,FALSE)</f>
        <v>MINISTERIO DE SALUD Y PROTECCION SOCIAL - GESTION GENERAL</v>
      </c>
      <c r="C813" s="11" t="s">
        <v>13</v>
      </c>
      <c r="D813" s="12">
        <v>1092280256.4200001</v>
      </c>
      <c r="E813" s="12">
        <v>1365229177.01</v>
      </c>
      <c r="F813" s="12">
        <f t="shared" si="24"/>
        <v>272948920.58999991</v>
      </c>
      <c r="G813" s="13">
        <f t="shared" si="25"/>
        <v>0.24988909117940375</v>
      </c>
    </row>
    <row r="814" spans="1:7" x14ac:dyDescent="0.3">
      <c r="A814" s="10" t="s">
        <v>105</v>
      </c>
      <c r="B814" s="11" t="str">
        <f>VLOOKUP(A814,Entidades!$A$1:$B$229,2,FALSE)</f>
        <v>MINISTERIO DE SALUD Y PROTECCION SOCIAL - GESTION GENERAL</v>
      </c>
      <c r="C814" s="11" t="s">
        <v>14</v>
      </c>
      <c r="D814" s="12">
        <v>1606698254.78</v>
      </c>
      <c r="E814" s="12">
        <v>1479790076.8</v>
      </c>
      <c r="F814" s="12">
        <f t="shared" si="24"/>
        <v>-126908177.98000002</v>
      </c>
      <c r="G814" s="13">
        <f t="shared" si="25"/>
        <v>-7.898693958398377E-2</v>
      </c>
    </row>
    <row r="815" spans="1:7" x14ac:dyDescent="0.3">
      <c r="A815" s="10" t="s">
        <v>105</v>
      </c>
      <c r="B815" s="11" t="str">
        <f>VLOOKUP(A815,Entidades!$A$1:$B$229,2,FALSE)</f>
        <v>MINISTERIO DE SALUD Y PROTECCION SOCIAL - GESTION GENERAL</v>
      </c>
      <c r="C815" s="11" t="s">
        <v>292</v>
      </c>
      <c r="D815" s="12">
        <v>1543020524.99</v>
      </c>
      <c r="E815" s="12">
        <v>1802682781.0799999</v>
      </c>
      <c r="F815" s="12">
        <f t="shared" si="24"/>
        <v>259662256.08999991</v>
      </c>
      <c r="G815" s="13">
        <f t="shared" si="25"/>
        <v>0.16828179008939803</v>
      </c>
    </row>
    <row r="816" spans="1:7" x14ac:dyDescent="0.3">
      <c r="A816" s="10" t="s">
        <v>105</v>
      </c>
      <c r="B816" s="11" t="str">
        <f>VLOOKUP(A816,Entidades!$A$1:$B$229,2,FALSE)</f>
        <v>MINISTERIO DE SALUD Y PROTECCION SOCIAL - GESTION GENERAL</v>
      </c>
      <c r="C816" s="11" t="s">
        <v>15</v>
      </c>
      <c r="D816" s="12">
        <v>2345486973.3699999</v>
      </c>
      <c r="E816" s="12">
        <v>2195451066.5799999</v>
      </c>
      <c r="F816" s="12">
        <f t="shared" si="24"/>
        <v>-150035906.78999996</v>
      </c>
      <c r="G816" s="13">
        <f t="shared" si="25"/>
        <v>-6.396791305748678E-2</v>
      </c>
    </row>
    <row r="817" spans="1:7" x14ac:dyDescent="0.3">
      <c r="A817" s="10" t="s">
        <v>105</v>
      </c>
      <c r="B817" s="11" t="str">
        <f>VLOOKUP(A817,Entidades!$A$1:$B$229,2,FALSE)</f>
        <v>MINISTERIO DE SALUD Y PROTECCION SOCIAL - GESTION GENERAL</v>
      </c>
      <c r="C817" s="11" t="s">
        <v>16</v>
      </c>
      <c r="D817" s="12">
        <v>36299937.990000002</v>
      </c>
      <c r="E817" s="12">
        <v>4180300</v>
      </c>
      <c r="F817" s="12">
        <f t="shared" si="24"/>
        <v>-32119637.990000002</v>
      </c>
      <c r="G817" s="13">
        <f t="shared" si="25"/>
        <v>-0.88484002366197978</v>
      </c>
    </row>
    <row r="818" spans="1:7" x14ac:dyDescent="0.3">
      <c r="A818" s="10" t="s">
        <v>106</v>
      </c>
      <c r="B818" s="11" t="str">
        <f>VLOOKUP(A818,Entidades!$A$1:$B$229,2,FALSE)</f>
        <v>MINISTERIO  DE SALUD Y PROTECCIÓN SOCIAL - UNIDAD ADMINISTRATIVA ESPECIAL FONDO NACIONAL DE ESTUPEFACIENTES</v>
      </c>
      <c r="C818" s="11" t="s">
        <v>4</v>
      </c>
      <c r="D818" s="12">
        <v>69163346</v>
      </c>
      <c r="E818" s="12"/>
      <c r="F818" s="12">
        <f t="shared" si="24"/>
        <v>-69163346</v>
      </c>
      <c r="G818" s="13">
        <f t="shared" si="25"/>
        <v>-1</v>
      </c>
    </row>
    <row r="819" spans="1:7" x14ac:dyDescent="0.3">
      <c r="A819" s="10" t="s">
        <v>106</v>
      </c>
      <c r="B819" s="11" t="str">
        <f>VLOOKUP(A819,Entidades!$A$1:$B$229,2,FALSE)</f>
        <v>MINISTERIO  DE SALUD Y PROTECCIÓN SOCIAL - UNIDAD ADMINISTRATIVA ESPECIAL FONDO NACIONAL DE ESTUPEFACIENTES</v>
      </c>
      <c r="C819" s="11" t="s">
        <v>5</v>
      </c>
      <c r="D819" s="12">
        <v>179718776</v>
      </c>
      <c r="E819" s="12"/>
      <c r="F819" s="12">
        <f t="shared" si="24"/>
        <v>-179718776</v>
      </c>
      <c r="G819" s="13">
        <f t="shared" si="25"/>
        <v>-1</v>
      </c>
    </row>
    <row r="820" spans="1:7" x14ac:dyDescent="0.3">
      <c r="A820" s="10" t="s">
        <v>106</v>
      </c>
      <c r="B820" s="11" t="str">
        <f>VLOOKUP(A820,Entidades!$A$1:$B$229,2,FALSE)</f>
        <v>MINISTERIO  DE SALUD Y PROTECCIÓN SOCIAL - UNIDAD ADMINISTRATIVA ESPECIAL FONDO NACIONAL DE ESTUPEFACIENTES</v>
      </c>
      <c r="C820" s="11" t="s">
        <v>6</v>
      </c>
      <c r="D820" s="12">
        <v>8386745</v>
      </c>
      <c r="E820" s="12">
        <v>6377000</v>
      </c>
      <c r="F820" s="12">
        <f t="shared" si="24"/>
        <v>-2009745</v>
      </c>
      <c r="G820" s="13">
        <f t="shared" si="25"/>
        <v>-0.23963349308939286</v>
      </c>
    </row>
    <row r="821" spans="1:7" x14ac:dyDescent="0.3">
      <c r="A821" s="10" t="s">
        <v>106</v>
      </c>
      <c r="B821" s="11" t="str">
        <f>VLOOKUP(A821,Entidades!$A$1:$B$229,2,FALSE)</f>
        <v>MINISTERIO  DE SALUD Y PROTECCIÓN SOCIAL - UNIDAD ADMINISTRATIVA ESPECIAL FONDO NACIONAL DE ESTUPEFACIENTES</v>
      </c>
      <c r="C821" s="11" t="s">
        <v>7</v>
      </c>
      <c r="D821" s="12">
        <v>57370160</v>
      </c>
      <c r="E821" s="12">
        <v>56068329.899999999</v>
      </c>
      <c r="F821" s="12">
        <f t="shared" si="24"/>
        <v>-1301830.1000000015</v>
      </c>
      <c r="G821" s="13">
        <f t="shared" si="25"/>
        <v>-2.2691763453335349E-2</v>
      </c>
    </row>
    <row r="822" spans="1:7" x14ac:dyDescent="0.3">
      <c r="A822" s="10" t="s">
        <v>106</v>
      </c>
      <c r="B822" s="11" t="str">
        <f>VLOOKUP(A822,Entidades!$A$1:$B$229,2,FALSE)</f>
        <v>MINISTERIO  DE SALUD Y PROTECCIÓN SOCIAL - UNIDAD ADMINISTRATIVA ESPECIAL FONDO NACIONAL DE ESTUPEFACIENTES</v>
      </c>
      <c r="C822" s="11" t="s">
        <v>8</v>
      </c>
      <c r="D822" s="12">
        <v>8407653413</v>
      </c>
      <c r="E822" s="12">
        <v>7587484776</v>
      </c>
      <c r="F822" s="12">
        <f t="shared" si="24"/>
        <v>-820168637</v>
      </c>
      <c r="G822" s="13">
        <f t="shared" si="25"/>
        <v>-9.7550243416533663E-2</v>
      </c>
    </row>
    <row r="823" spans="1:7" x14ac:dyDescent="0.3">
      <c r="A823" s="10" t="s">
        <v>106</v>
      </c>
      <c r="B823" s="11" t="str">
        <f>VLOOKUP(A823,Entidades!$A$1:$B$229,2,FALSE)</f>
        <v>MINISTERIO  DE SALUD Y PROTECCIÓN SOCIAL - UNIDAD ADMINISTRATIVA ESPECIAL FONDO NACIONAL DE ESTUPEFACIENTES</v>
      </c>
      <c r="C823" s="11" t="s">
        <v>11</v>
      </c>
      <c r="D823" s="12">
        <v>71782755</v>
      </c>
      <c r="E823" s="12">
        <v>61877007</v>
      </c>
      <c r="F823" s="12">
        <f t="shared" si="24"/>
        <v>-9905748</v>
      </c>
      <c r="G823" s="13">
        <f t="shared" si="25"/>
        <v>-0.13799620814219238</v>
      </c>
    </row>
    <row r="824" spans="1:7" x14ac:dyDescent="0.3">
      <c r="A824" s="10" t="s">
        <v>106</v>
      </c>
      <c r="B824" s="11" t="str">
        <f>VLOOKUP(A824,Entidades!$A$1:$B$229,2,FALSE)</f>
        <v>MINISTERIO  DE SALUD Y PROTECCIÓN SOCIAL - UNIDAD ADMINISTRATIVA ESPECIAL FONDO NACIONAL DE ESTUPEFACIENTES</v>
      </c>
      <c r="C824" s="11" t="s">
        <v>12</v>
      </c>
      <c r="D824" s="12">
        <v>247803617.38999999</v>
      </c>
      <c r="E824" s="12">
        <v>904570682.71000004</v>
      </c>
      <c r="F824" s="12">
        <f t="shared" si="24"/>
        <v>656767065.32000005</v>
      </c>
      <c r="G824" s="13">
        <f t="shared" si="25"/>
        <v>2.6503530183998985</v>
      </c>
    </row>
    <row r="825" spans="1:7" x14ac:dyDescent="0.3">
      <c r="A825" s="10" t="s">
        <v>106</v>
      </c>
      <c r="B825" s="11" t="str">
        <f>VLOOKUP(A825,Entidades!$A$1:$B$229,2,FALSE)</f>
        <v>MINISTERIO  DE SALUD Y PROTECCIÓN SOCIAL - UNIDAD ADMINISTRATIVA ESPECIAL FONDO NACIONAL DE ESTUPEFACIENTES</v>
      </c>
      <c r="C825" s="11" t="s">
        <v>13</v>
      </c>
      <c r="D825" s="12">
        <v>9401268</v>
      </c>
      <c r="E825" s="12">
        <v>4906255</v>
      </c>
      <c r="F825" s="12">
        <f t="shared" si="24"/>
        <v>-4495013</v>
      </c>
      <c r="G825" s="13">
        <f t="shared" si="25"/>
        <v>-0.47812837587440332</v>
      </c>
    </row>
    <row r="826" spans="1:7" x14ac:dyDescent="0.3">
      <c r="A826" s="10" t="s">
        <v>106</v>
      </c>
      <c r="B826" s="11" t="str">
        <f>VLOOKUP(A826,Entidades!$A$1:$B$229,2,FALSE)</f>
        <v>MINISTERIO  DE SALUD Y PROTECCIÓN SOCIAL - UNIDAD ADMINISTRATIVA ESPECIAL FONDO NACIONAL DE ESTUPEFACIENTES</v>
      </c>
      <c r="C826" s="11" t="s">
        <v>14</v>
      </c>
      <c r="D826" s="12">
        <v>182049644</v>
      </c>
      <c r="E826" s="12">
        <v>119482707</v>
      </c>
      <c r="F826" s="12">
        <f t="shared" si="24"/>
        <v>-62566937</v>
      </c>
      <c r="G826" s="13">
        <f t="shared" si="25"/>
        <v>-0.34368063361881662</v>
      </c>
    </row>
    <row r="827" spans="1:7" x14ac:dyDescent="0.3">
      <c r="A827" s="10" t="s">
        <v>106</v>
      </c>
      <c r="B827" s="11" t="str">
        <f>VLOOKUP(A827,Entidades!$A$1:$B$229,2,FALSE)</f>
        <v>MINISTERIO  DE SALUD Y PROTECCIÓN SOCIAL - UNIDAD ADMINISTRATIVA ESPECIAL FONDO NACIONAL DE ESTUPEFACIENTES</v>
      </c>
      <c r="C827" s="11" t="s">
        <v>292</v>
      </c>
      <c r="D827" s="12">
        <v>24779269.669999998</v>
      </c>
      <c r="E827" s="12">
        <v>21662406.620000001</v>
      </c>
      <c r="F827" s="12">
        <f t="shared" si="24"/>
        <v>-3116863.049999997</v>
      </c>
      <c r="G827" s="13">
        <f t="shared" si="25"/>
        <v>-0.12578510551396721</v>
      </c>
    </row>
    <row r="828" spans="1:7" x14ac:dyDescent="0.3">
      <c r="A828" s="10" t="s">
        <v>106</v>
      </c>
      <c r="B828" s="11" t="str">
        <f>VLOOKUP(A828,Entidades!$A$1:$B$229,2,FALSE)</f>
        <v>MINISTERIO  DE SALUD Y PROTECCIÓN SOCIAL - UNIDAD ADMINISTRATIVA ESPECIAL FONDO NACIONAL DE ESTUPEFACIENTES</v>
      </c>
      <c r="C828" s="11" t="s">
        <v>15</v>
      </c>
      <c r="D828" s="12">
        <v>27357902</v>
      </c>
      <c r="E828" s="12">
        <v>15283739</v>
      </c>
      <c r="F828" s="12">
        <f t="shared" si="24"/>
        <v>-12074163</v>
      </c>
      <c r="G828" s="13">
        <f t="shared" si="25"/>
        <v>-0.44134096978635279</v>
      </c>
    </row>
    <row r="829" spans="1:7" x14ac:dyDescent="0.3">
      <c r="A829" s="10" t="s">
        <v>106</v>
      </c>
      <c r="B829" s="11" t="str">
        <f>VLOOKUP(A829,Entidades!$A$1:$B$229,2,FALSE)</f>
        <v>MINISTERIO  DE SALUD Y PROTECCIÓN SOCIAL - UNIDAD ADMINISTRATIVA ESPECIAL FONDO NACIONAL DE ESTUPEFACIENTES</v>
      </c>
      <c r="C829" s="11" t="s">
        <v>16</v>
      </c>
      <c r="D829" s="12">
        <v>4123350</v>
      </c>
      <c r="E829" s="12">
        <v>2440688</v>
      </c>
      <c r="F829" s="12">
        <f t="shared" si="24"/>
        <v>-1682662</v>
      </c>
      <c r="G829" s="13">
        <f t="shared" si="25"/>
        <v>-0.40808129312330993</v>
      </c>
    </row>
    <row r="830" spans="1:7" x14ac:dyDescent="0.3">
      <c r="A830" s="10" t="s">
        <v>107</v>
      </c>
      <c r="B830" s="11" t="str">
        <f>VLOOKUP(A830,Entidades!$A$1:$B$229,2,FALSE)</f>
        <v>INSTITUTO NACIONAL DE SALUD (INS)</v>
      </c>
      <c r="C830" s="11" t="s">
        <v>6</v>
      </c>
      <c r="D830" s="12">
        <v>144709032.22999999</v>
      </c>
      <c r="E830" s="12">
        <v>195803939.19</v>
      </c>
      <c r="F830" s="12">
        <f t="shared" si="24"/>
        <v>51094906.960000008</v>
      </c>
      <c r="G830" s="13">
        <f t="shared" si="25"/>
        <v>0.35308719969041019</v>
      </c>
    </row>
    <row r="831" spans="1:7" x14ac:dyDescent="0.3">
      <c r="A831" s="10" t="s">
        <v>107</v>
      </c>
      <c r="B831" s="11" t="str">
        <f>VLOOKUP(A831,Entidades!$A$1:$B$229,2,FALSE)</f>
        <v>INSTITUTO NACIONAL DE SALUD (INS)</v>
      </c>
      <c r="C831" s="11" t="s">
        <v>7</v>
      </c>
      <c r="D831" s="12">
        <v>1316968810.9299998</v>
      </c>
      <c r="E831" s="12">
        <v>748084561.36999989</v>
      </c>
      <c r="F831" s="12">
        <f t="shared" si="24"/>
        <v>-568884249.55999994</v>
      </c>
      <c r="G831" s="13">
        <f t="shared" si="25"/>
        <v>-0.43196486115587862</v>
      </c>
    </row>
    <row r="832" spans="1:7" x14ac:dyDescent="0.3">
      <c r="A832" s="10" t="s">
        <v>107</v>
      </c>
      <c r="B832" s="11" t="str">
        <f>VLOOKUP(A832,Entidades!$A$1:$B$229,2,FALSE)</f>
        <v>INSTITUTO NACIONAL DE SALUD (INS)</v>
      </c>
      <c r="C832" s="11" t="s">
        <v>8</v>
      </c>
      <c r="D832" s="12">
        <v>18596065469</v>
      </c>
      <c r="E832" s="12">
        <v>20108697879</v>
      </c>
      <c r="F832" s="12">
        <f t="shared" si="24"/>
        <v>1512632410</v>
      </c>
      <c r="G832" s="13">
        <f t="shared" si="25"/>
        <v>8.1341529611281882E-2</v>
      </c>
    </row>
    <row r="833" spans="1:7" x14ac:dyDescent="0.3">
      <c r="A833" s="10" t="s">
        <v>107</v>
      </c>
      <c r="B833" s="11" t="str">
        <f>VLOOKUP(A833,Entidades!$A$1:$B$229,2,FALSE)</f>
        <v>INSTITUTO NACIONAL DE SALUD (INS)</v>
      </c>
      <c r="C833" s="11" t="s">
        <v>10</v>
      </c>
      <c r="D833" s="12"/>
      <c r="E833" s="12">
        <v>40861442.32</v>
      </c>
      <c r="F833" s="12">
        <f t="shared" si="24"/>
        <v>40861442.32</v>
      </c>
      <c r="G833" s="13" t="str">
        <f t="shared" si="25"/>
        <v>NA</v>
      </c>
    </row>
    <row r="834" spans="1:7" x14ac:dyDescent="0.3">
      <c r="A834" s="10" t="s">
        <v>107</v>
      </c>
      <c r="B834" s="11" t="str">
        <f>VLOOKUP(A834,Entidades!$A$1:$B$229,2,FALSE)</f>
        <v>INSTITUTO NACIONAL DE SALUD (INS)</v>
      </c>
      <c r="C834" s="11" t="s">
        <v>11</v>
      </c>
      <c r="D834" s="12">
        <v>287043414</v>
      </c>
      <c r="E834" s="12">
        <v>223860984</v>
      </c>
      <c r="F834" s="12">
        <f t="shared" si="24"/>
        <v>-63182430</v>
      </c>
      <c r="G834" s="13">
        <f t="shared" si="25"/>
        <v>-0.22011454337008407</v>
      </c>
    </row>
    <row r="835" spans="1:7" x14ac:dyDescent="0.3">
      <c r="A835" s="10" t="s">
        <v>107</v>
      </c>
      <c r="B835" s="11" t="str">
        <f>VLOOKUP(A835,Entidades!$A$1:$B$229,2,FALSE)</f>
        <v>INSTITUTO NACIONAL DE SALUD (INS)</v>
      </c>
      <c r="C835" s="11" t="s">
        <v>12</v>
      </c>
      <c r="D835" s="12">
        <v>1440743</v>
      </c>
      <c r="E835" s="12">
        <v>6874122479.5999994</v>
      </c>
      <c r="F835" s="12">
        <f t="shared" si="24"/>
        <v>6872681736.5999994</v>
      </c>
      <c r="G835" s="13">
        <f t="shared" si="25"/>
        <v>4770.2343420027028</v>
      </c>
    </row>
    <row r="836" spans="1:7" x14ac:dyDescent="0.3">
      <c r="A836" s="10" t="s">
        <v>107</v>
      </c>
      <c r="B836" s="11" t="str">
        <f>VLOOKUP(A836,Entidades!$A$1:$B$229,2,FALSE)</f>
        <v>INSTITUTO NACIONAL DE SALUD (INS)</v>
      </c>
      <c r="C836" s="11" t="s">
        <v>13</v>
      </c>
      <c r="D836" s="12">
        <v>92214131.849999994</v>
      </c>
      <c r="E836" s="12">
        <v>3043453872.5700002</v>
      </c>
      <c r="F836" s="12">
        <f t="shared" si="24"/>
        <v>2951239740.7200003</v>
      </c>
      <c r="G836" s="13">
        <f t="shared" si="25"/>
        <v>32.004202409242772</v>
      </c>
    </row>
    <row r="837" spans="1:7" x14ac:dyDescent="0.3">
      <c r="A837" s="10" t="s">
        <v>107</v>
      </c>
      <c r="B837" s="11" t="str">
        <f>VLOOKUP(A837,Entidades!$A$1:$B$229,2,FALSE)</f>
        <v>INSTITUTO NACIONAL DE SALUD (INS)</v>
      </c>
      <c r="C837" s="11" t="s">
        <v>14</v>
      </c>
      <c r="D837" s="12">
        <v>668288433.5</v>
      </c>
      <c r="E837" s="12">
        <v>739646771.05999994</v>
      </c>
      <c r="F837" s="12">
        <f t="shared" si="24"/>
        <v>71358337.559999943</v>
      </c>
      <c r="G837" s="13">
        <f t="shared" si="25"/>
        <v>0.10677775341146907</v>
      </c>
    </row>
    <row r="838" spans="1:7" x14ac:dyDescent="0.3">
      <c r="A838" s="10" t="s">
        <v>107</v>
      </c>
      <c r="B838" s="11" t="str">
        <f>VLOOKUP(A838,Entidades!$A$1:$B$229,2,FALSE)</f>
        <v>INSTITUTO NACIONAL DE SALUD (INS)</v>
      </c>
      <c r="C838" s="11" t="s">
        <v>292</v>
      </c>
      <c r="D838" s="12">
        <v>669309334.54000008</v>
      </c>
      <c r="E838" s="12">
        <v>894595530.58000004</v>
      </c>
      <c r="F838" s="12">
        <f t="shared" si="24"/>
        <v>225286196.03999996</v>
      </c>
      <c r="G838" s="13">
        <f t="shared" si="25"/>
        <v>0.33659503074887437</v>
      </c>
    </row>
    <row r="839" spans="1:7" x14ac:dyDescent="0.3">
      <c r="A839" s="10" t="s">
        <v>107</v>
      </c>
      <c r="B839" s="11" t="str">
        <f>VLOOKUP(A839,Entidades!$A$1:$B$229,2,FALSE)</f>
        <v>INSTITUTO NACIONAL DE SALUD (INS)</v>
      </c>
      <c r="C839" s="11" t="s">
        <v>15</v>
      </c>
      <c r="D839" s="12">
        <v>1999500</v>
      </c>
      <c r="E839" s="12">
        <v>514667824.84000003</v>
      </c>
      <c r="F839" s="12">
        <f t="shared" si="24"/>
        <v>512668324.84000003</v>
      </c>
      <c r="G839" s="13">
        <f t="shared" si="25"/>
        <v>256.39826198549639</v>
      </c>
    </row>
    <row r="840" spans="1:7" x14ac:dyDescent="0.3">
      <c r="A840" s="10" t="s">
        <v>107</v>
      </c>
      <c r="B840" s="11" t="str">
        <f>VLOOKUP(A840,Entidades!$A$1:$B$229,2,FALSE)</f>
        <v>INSTITUTO NACIONAL DE SALUD (INS)</v>
      </c>
      <c r="C840" s="11" t="s">
        <v>16</v>
      </c>
      <c r="D840" s="12"/>
      <c r="E840" s="12">
        <v>18060510</v>
      </c>
      <c r="F840" s="12">
        <f t="shared" si="24"/>
        <v>18060510</v>
      </c>
      <c r="G840" s="13" t="str">
        <f t="shared" si="25"/>
        <v>NA</v>
      </c>
    </row>
    <row r="841" spans="1:7" x14ac:dyDescent="0.3">
      <c r="A841" s="10" t="s">
        <v>109</v>
      </c>
      <c r="B841" s="11" t="str">
        <f>VLOOKUP(A841,Entidades!$A$1:$B$229,2,FALSE)</f>
        <v>SUPERINTENDENCIA NACIONAL DE SALUD</v>
      </c>
      <c r="C841" s="11" t="s">
        <v>4</v>
      </c>
      <c r="D841" s="12">
        <v>1145</v>
      </c>
      <c r="E841" s="12">
        <v>12947876</v>
      </c>
      <c r="F841" s="12">
        <f t="shared" si="24"/>
        <v>12946731</v>
      </c>
      <c r="G841" s="13">
        <f t="shared" si="25"/>
        <v>11307.18864628821</v>
      </c>
    </row>
    <row r="842" spans="1:7" x14ac:dyDescent="0.3">
      <c r="A842" s="10" t="s">
        <v>109</v>
      </c>
      <c r="B842" s="11" t="str">
        <f>VLOOKUP(A842,Entidades!$A$1:$B$229,2,FALSE)</f>
        <v>SUPERINTENDENCIA NACIONAL DE SALUD</v>
      </c>
      <c r="C842" s="11" t="s">
        <v>5</v>
      </c>
      <c r="D842" s="12">
        <v>15194774988.730001</v>
      </c>
      <c r="E842" s="12">
        <v>17153601412.889999</v>
      </c>
      <c r="F842" s="12">
        <f t="shared" si="24"/>
        <v>1958826424.1599979</v>
      </c>
      <c r="G842" s="13">
        <f t="shared" si="25"/>
        <v>0.12891447393020719</v>
      </c>
    </row>
    <row r="843" spans="1:7" x14ac:dyDescent="0.3">
      <c r="A843" s="10" t="s">
        <v>109</v>
      </c>
      <c r="B843" s="11" t="str">
        <f>VLOOKUP(A843,Entidades!$A$1:$B$229,2,FALSE)</f>
        <v>SUPERINTENDENCIA NACIONAL DE SALUD</v>
      </c>
      <c r="C843" s="11" t="s">
        <v>25</v>
      </c>
      <c r="D843" s="12">
        <v>4459185</v>
      </c>
      <c r="E843" s="12"/>
      <c r="F843" s="12">
        <f t="shared" si="24"/>
        <v>-4459185</v>
      </c>
      <c r="G843" s="13">
        <f t="shared" si="25"/>
        <v>-1</v>
      </c>
    </row>
    <row r="844" spans="1:7" x14ac:dyDescent="0.3">
      <c r="A844" s="10" t="s">
        <v>109</v>
      </c>
      <c r="B844" s="11" t="str">
        <f>VLOOKUP(A844,Entidades!$A$1:$B$229,2,FALSE)</f>
        <v>SUPERINTENDENCIA NACIONAL DE SALUD</v>
      </c>
      <c r="C844" s="11" t="s">
        <v>6</v>
      </c>
      <c r="D844" s="12">
        <v>21957173.380000003</v>
      </c>
      <c r="E844" s="12">
        <v>37358022.140000001</v>
      </c>
      <c r="F844" s="12">
        <f t="shared" ref="F844:F907" si="26">E844-D844</f>
        <v>15400848.759999998</v>
      </c>
      <c r="G844" s="13">
        <f t="shared" ref="G844:G907" si="27">IF(D844&gt;0,((E844-D844)/D844),"NA")</f>
        <v>0.70140397825651257</v>
      </c>
    </row>
    <row r="845" spans="1:7" x14ac:dyDescent="0.3">
      <c r="A845" s="10" t="s">
        <v>109</v>
      </c>
      <c r="B845" s="11" t="str">
        <f>VLOOKUP(A845,Entidades!$A$1:$B$229,2,FALSE)</f>
        <v>SUPERINTENDENCIA NACIONAL DE SALUD</v>
      </c>
      <c r="C845" s="11" t="s">
        <v>7</v>
      </c>
      <c r="D845" s="12">
        <v>650442268.54999995</v>
      </c>
      <c r="E845" s="12">
        <v>848391803.76999998</v>
      </c>
      <c r="F845" s="12">
        <f t="shared" si="26"/>
        <v>197949535.22000003</v>
      </c>
      <c r="G845" s="13">
        <f t="shared" si="27"/>
        <v>0.30433067589730833</v>
      </c>
    </row>
    <row r="846" spans="1:7" x14ac:dyDescent="0.3">
      <c r="A846" s="10" t="s">
        <v>109</v>
      </c>
      <c r="B846" s="11" t="str">
        <f>VLOOKUP(A846,Entidades!$A$1:$B$229,2,FALSE)</f>
        <v>SUPERINTENDENCIA NACIONAL DE SALUD</v>
      </c>
      <c r="C846" s="11" t="s">
        <v>8</v>
      </c>
      <c r="D846" s="12">
        <v>4442482461</v>
      </c>
      <c r="E846" s="12">
        <v>3779709618</v>
      </c>
      <c r="F846" s="12">
        <f t="shared" si="26"/>
        <v>-662772843</v>
      </c>
      <c r="G846" s="13">
        <f t="shared" si="27"/>
        <v>-0.14918974893393508</v>
      </c>
    </row>
    <row r="847" spans="1:7" x14ac:dyDescent="0.3">
      <c r="A847" s="10" t="s">
        <v>109</v>
      </c>
      <c r="B847" s="11" t="str">
        <f>VLOOKUP(A847,Entidades!$A$1:$B$229,2,FALSE)</f>
        <v>SUPERINTENDENCIA NACIONAL DE SALUD</v>
      </c>
      <c r="C847" s="11" t="s">
        <v>9</v>
      </c>
      <c r="D847" s="12">
        <v>413631225</v>
      </c>
      <c r="E847" s="12">
        <v>432796371</v>
      </c>
      <c r="F847" s="12">
        <f t="shared" si="26"/>
        <v>19165146</v>
      </c>
      <c r="G847" s="13">
        <f t="shared" si="27"/>
        <v>4.63338956095493E-2</v>
      </c>
    </row>
    <row r="848" spans="1:7" x14ac:dyDescent="0.3">
      <c r="A848" s="10" t="s">
        <v>109</v>
      </c>
      <c r="B848" s="11" t="str">
        <f>VLOOKUP(A848,Entidades!$A$1:$B$229,2,FALSE)</f>
        <v>SUPERINTENDENCIA NACIONAL DE SALUD</v>
      </c>
      <c r="C848" s="11" t="s">
        <v>10</v>
      </c>
      <c r="D848" s="12">
        <v>1657638673.3999996</v>
      </c>
      <c r="E848" s="12">
        <v>2351992770.8000002</v>
      </c>
      <c r="F848" s="12">
        <f t="shared" si="26"/>
        <v>694354097.40000057</v>
      </c>
      <c r="G848" s="13">
        <f t="shared" si="27"/>
        <v>0.4188814538066995</v>
      </c>
    </row>
    <row r="849" spans="1:7" x14ac:dyDescent="0.3">
      <c r="A849" s="10" t="s">
        <v>109</v>
      </c>
      <c r="B849" s="11" t="str">
        <f>VLOOKUP(A849,Entidades!$A$1:$B$229,2,FALSE)</f>
        <v>SUPERINTENDENCIA NACIONAL DE SALUD</v>
      </c>
      <c r="C849" s="11" t="s">
        <v>11</v>
      </c>
      <c r="D849" s="12">
        <v>1053258306</v>
      </c>
      <c r="E849" s="12">
        <v>775543379</v>
      </c>
      <c r="F849" s="12">
        <f t="shared" si="26"/>
        <v>-277714927</v>
      </c>
      <c r="G849" s="13">
        <f t="shared" si="27"/>
        <v>-0.26367219267863051</v>
      </c>
    </row>
    <row r="850" spans="1:7" x14ac:dyDescent="0.3">
      <c r="A850" s="10" t="s">
        <v>109</v>
      </c>
      <c r="B850" s="11" t="str">
        <f>VLOOKUP(A850,Entidades!$A$1:$B$229,2,FALSE)</f>
        <v>SUPERINTENDENCIA NACIONAL DE SALUD</v>
      </c>
      <c r="C850" s="11" t="s">
        <v>12</v>
      </c>
      <c r="D850" s="12">
        <v>1372000434.4700003</v>
      </c>
      <c r="E850" s="12">
        <v>1247276316.2199996</v>
      </c>
      <c r="F850" s="12">
        <f t="shared" si="26"/>
        <v>-124724118.25000072</v>
      </c>
      <c r="G850" s="13">
        <f t="shared" si="27"/>
        <v>-9.0906762940043295E-2</v>
      </c>
    </row>
    <row r="851" spans="1:7" x14ac:dyDescent="0.3">
      <c r="A851" s="10" t="s">
        <v>109</v>
      </c>
      <c r="B851" s="11" t="str">
        <f>VLOOKUP(A851,Entidades!$A$1:$B$229,2,FALSE)</f>
        <v>SUPERINTENDENCIA NACIONAL DE SALUD</v>
      </c>
      <c r="C851" s="11" t="s">
        <v>13</v>
      </c>
      <c r="D851" s="12">
        <v>4704063654.6800003</v>
      </c>
      <c r="E851" s="12">
        <v>3219264770.9300003</v>
      </c>
      <c r="F851" s="12">
        <f t="shared" si="26"/>
        <v>-1484798883.75</v>
      </c>
      <c r="G851" s="13">
        <f t="shared" si="27"/>
        <v>-0.31564174993099775</v>
      </c>
    </row>
    <row r="852" spans="1:7" x14ac:dyDescent="0.3">
      <c r="A852" s="10" t="s">
        <v>109</v>
      </c>
      <c r="B852" s="11" t="str">
        <f>VLOOKUP(A852,Entidades!$A$1:$B$229,2,FALSE)</f>
        <v>SUPERINTENDENCIA NACIONAL DE SALUD</v>
      </c>
      <c r="C852" s="11" t="s">
        <v>14</v>
      </c>
      <c r="D852" s="12">
        <v>2641083101.1999993</v>
      </c>
      <c r="E852" s="12">
        <v>2860058602.4000006</v>
      </c>
      <c r="F852" s="12">
        <f t="shared" si="26"/>
        <v>218975501.20000124</v>
      </c>
      <c r="G852" s="13">
        <f t="shared" si="27"/>
        <v>8.2911249971842155E-2</v>
      </c>
    </row>
    <row r="853" spans="1:7" x14ac:dyDescent="0.3">
      <c r="A853" s="10" t="s">
        <v>109</v>
      </c>
      <c r="B853" s="11" t="str">
        <f>VLOOKUP(A853,Entidades!$A$1:$B$229,2,FALSE)</f>
        <v>SUPERINTENDENCIA NACIONAL DE SALUD</v>
      </c>
      <c r="C853" s="11" t="s">
        <v>292</v>
      </c>
      <c r="D853" s="12">
        <v>1845343609.23</v>
      </c>
      <c r="E853" s="12">
        <v>2362977818.5100002</v>
      </c>
      <c r="F853" s="12">
        <f t="shared" si="26"/>
        <v>517634209.28000021</v>
      </c>
      <c r="G853" s="13">
        <f t="shared" si="27"/>
        <v>0.28050830571114699</v>
      </c>
    </row>
    <row r="854" spans="1:7" x14ac:dyDescent="0.3">
      <c r="A854" s="10" t="s">
        <v>109</v>
      </c>
      <c r="B854" s="11" t="str">
        <f>VLOOKUP(A854,Entidades!$A$1:$B$229,2,FALSE)</f>
        <v>SUPERINTENDENCIA NACIONAL DE SALUD</v>
      </c>
      <c r="C854" s="11" t="s">
        <v>15</v>
      </c>
      <c r="D854" s="12">
        <v>2753148838.8800001</v>
      </c>
      <c r="E854" s="12">
        <v>3817418482.8000002</v>
      </c>
      <c r="F854" s="12">
        <f t="shared" si="26"/>
        <v>1064269643.9200001</v>
      </c>
      <c r="G854" s="13">
        <f t="shared" si="27"/>
        <v>0.38656451438090511</v>
      </c>
    </row>
    <row r="855" spans="1:7" x14ac:dyDescent="0.3">
      <c r="A855" s="10" t="s">
        <v>109</v>
      </c>
      <c r="B855" s="11" t="str">
        <f>VLOOKUP(A855,Entidades!$A$1:$B$229,2,FALSE)</f>
        <v>SUPERINTENDENCIA NACIONAL DE SALUD</v>
      </c>
      <c r="C855" s="11" t="s">
        <v>18</v>
      </c>
      <c r="D855" s="12">
        <v>42188653.039999999</v>
      </c>
      <c r="E855" s="12"/>
      <c r="F855" s="12">
        <f t="shared" si="26"/>
        <v>-42188653.039999999</v>
      </c>
      <c r="G855" s="13">
        <f t="shared" si="27"/>
        <v>-1</v>
      </c>
    </row>
    <row r="856" spans="1:7" x14ac:dyDescent="0.3">
      <c r="A856" s="10" t="s">
        <v>111</v>
      </c>
      <c r="B856" s="11" t="str">
        <f>VLOOKUP(A856,Entidades!$A$1:$B$229,2,FALSE)</f>
        <v>INSTITUTO NACIONAL DE VIGILANCIA DE MEDICAMENTOS Y ALIMENTOS - INVIMA</v>
      </c>
      <c r="C856" s="11" t="s">
        <v>4</v>
      </c>
      <c r="D856" s="12">
        <v>163590812.78999999</v>
      </c>
      <c r="E856" s="12">
        <v>60671960.589999996</v>
      </c>
      <c r="F856" s="12">
        <f t="shared" si="26"/>
        <v>-102918852.19999999</v>
      </c>
      <c r="G856" s="13">
        <f t="shared" si="27"/>
        <v>-0.62912366803945141</v>
      </c>
    </row>
    <row r="857" spans="1:7" x14ac:dyDescent="0.3">
      <c r="A857" s="10" t="s">
        <v>111</v>
      </c>
      <c r="B857" s="11" t="str">
        <f>VLOOKUP(A857,Entidades!$A$1:$B$229,2,FALSE)</f>
        <v>INSTITUTO NACIONAL DE VIGILANCIA DE MEDICAMENTOS Y ALIMENTOS - INVIMA</v>
      </c>
      <c r="C857" s="11" t="s">
        <v>5</v>
      </c>
      <c r="D857" s="12">
        <v>426057516.16000003</v>
      </c>
      <c r="E857" s="12">
        <v>380634093.92000002</v>
      </c>
      <c r="F857" s="12">
        <f t="shared" si="26"/>
        <v>-45423422.24000001</v>
      </c>
      <c r="G857" s="13">
        <f t="shared" si="27"/>
        <v>-0.10661335739220211</v>
      </c>
    </row>
    <row r="858" spans="1:7" x14ac:dyDescent="0.3">
      <c r="A858" s="10" t="s">
        <v>111</v>
      </c>
      <c r="B858" s="11" t="str">
        <f>VLOOKUP(A858,Entidades!$A$1:$B$229,2,FALSE)</f>
        <v>INSTITUTO NACIONAL DE VIGILANCIA DE MEDICAMENTOS Y ALIMENTOS - INVIMA</v>
      </c>
      <c r="C858" s="11" t="s">
        <v>6</v>
      </c>
      <c r="D858" s="12">
        <v>75798064.50999999</v>
      </c>
      <c r="E858" s="12">
        <v>134822533.25999999</v>
      </c>
      <c r="F858" s="12">
        <f t="shared" si="26"/>
        <v>59024468.75</v>
      </c>
      <c r="G858" s="13">
        <f t="shared" si="27"/>
        <v>0.77870680645431178</v>
      </c>
    </row>
    <row r="859" spans="1:7" x14ac:dyDescent="0.3">
      <c r="A859" s="10" t="s">
        <v>111</v>
      </c>
      <c r="B859" s="11" t="str">
        <f>VLOOKUP(A859,Entidades!$A$1:$B$229,2,FALSE)</f>
        <v>INSTITUTO NACIONAL DE VIGILANCIA DE MEDICAMENTOS Y ALIMENTOS - INVIMA</v>
      </c>
      <c r="C859" s="11" t="s">
        <v>7</v>
      </c>
      <c r="D859" s="12">
        <v>1000242447.5599999</v>
      </c>
      <c r="E859" s="12">
        <v>1121930175.96</v>
      </c>
      <c r="F859" s="12">
        <f t="shared" si="26"/>
        <v>121687728.4000001</v>
      </c>
      <c r="G859" s="13">
        <f t="shared" si="27"/>
        <v>0.12165823265833818</v>
      </c>
    </row>
    <row r="860" spans="1:7" x14ac:dyDescent="0.3">
      <c r="A860" s="10" t="s">
        <v>111</v>
      </c>
      <c r="B860" s="11" t="str">
        <f>VLOOKUP(A860,Entidades!$A$1:$B$229,2,FALSE)</f>
        <v>INSTITUTO NACIONAL DE VIGILANCIA DE MEDICAMENTOS Y ALIMENTOS - INVIMA</v>
      </c>
      <c r="C860" s="11" t="s">
        <v>8</v>
      </c>
      <c r="D860" s="12">
        <v>22458413551</v>
      </c>
      <c r="E860" s="12">
        <v>23506165720</v>
      </c>
      <c r="F860" s="12">
        <f t="shared" si="26"/>
        <v>1047752169</v>
      </c>
      <c r="G860" s="13">
        <f t="shared" si="27"/>
        <v>4.6652991166125667E-2</v>
      </c>
    </row>
    <row r="861" spans="1:7" x14ac:dyDescent="0.3">
      <c r="A861" s="10" t="s">
        <v>111</v>
      </c>
      <c r="B861" s="11" t="str">
        <f>VLOOKUP(A861,Entidades!$A$1:$B$229,2,FALSE)</f>
        <v>INSTITUTO NACIONAL DE VIGILANCIA DE MEDICAMENTOS Y ALIMENTOS - INVIMA</v>
      </c>
      <c r="C861" s="11" t="s">
        <v>9</v>
      </c>
      <c r="D861" s="12">
        <v>322571469</v>
      </c>
      <c r="E861" s="12"/>
      <c r="F861" s="12">
        <f t="shared" si="26"/>
        <v>-322571469</v>
      </c>
      <c r="G861" s="13">
        <f t="shared" si="27"/>
        <v>-1</v>
      </c>
    </row>
    <row r="862" spans="1:7" x14ac:dyDescent="0.3">
      <c r="A862" s="10" t="s">
        <v>111</v>
      </c>
      <c r="B862" s="11" t="str">
        <f>VLOOKUP(A862,Entidades!$A$1:$B$229,2,FALSE)</f>
        <v>INSTITUTO NACIONAL DE VIGILANCIA DE MEDICAMENTOS Y ALIMENTOS - INVIMA</v>
      </c>
      <c r="C862" s="11" t="s">
        <v>10</v>
      </c>
      <c r="D862" s="12">
        <v>469323638.19999999</v>
      </c>
      <c r="E862" s="12">
        <v>498691359</v>
      </c>
      <c r="F862" s="12">
        <f t="shared" si="26"/>
        <v>29367720.800000012</v>
      </c>
      <c r="G862" s="13">
        <f t="shared" si="27"/>
        <v>6.257456136800231E-2</v>
      </c>
    </row>
    <row r="863" spans="1:7" x14ac:dyDescent="0.3">
      <c r="A863" s="10" t="s">
        <v>111</v>
      </c>
      <c r="B863" s="11" t="str">
        <f>VLOOKUP(A863,Entidades!$A$1:$B$229,2,FALSE)</f>
        <v>INSTITUTO NACIONAL DE VIGILANCIA DE MEDICAMENTOS Y ALIMENTOS - INVIMA</v>
      </c>
      <c r="C863" s="11" t="s">
        <v>11</v>
      </c>
      <c r="D863" s="12">
        <v>925677666</v>
      </c>
      <c r="E863" s="12">
        <v>1009387528</v>
      </c>
      <c r="F863" s="12">
        <f t="shared" si="26"/>
        <v>83709862</v>
      </c>
      <c r="G863" s="13">
        <f t="shared" si="27"/>
        <v>9.0430897357309692E-2</v>
      </c>
    </row>
    <row r="864" spans="1:7" x14ac:dyDescent="0.3">
      <c r="A864" s="10" t="s">
        <v>111</v>
      </c>
      <c r="B864" s="11" t="str">
        <f>VLOOKUP(A864,Entidades!$A$1:$B$229,2,FALSE)</f>
        <v>INSTITUTO NACIONAL DE VIGILANCIA DE MEDICAMENTOS Y ALIMENTOS - INVIMA</v>
      </c>
      <c r="C864" s="11" t="s">
        <v>12</v>
      </c>
      <c r="D864" s="12">
        <v>8240277342.29</v>
      </c>
      <c r="E864" s="12">
        <v>4767159841.5500002</v>
      </c>
      <c r="F864" s="12">
        <f t="shared" si="26"/>
        <v>-3473117500.7399998</v>
      </c>
      <c r="G864" s="13">
        <f t="shared" si="27"/>
        <v>-0.42148065610796653</v>
      </c>
    </row>
    <row r="865" spans="1:7" x14ac:dyDescent="0.3">
      <c r="A865" s="10" t="s">
        <v>111</v>
      </c>
      <c r="B865" s="11" t="str">
        <f>VLOOKUP(A865,Entidades!$A$1:$B$229,2,FALSE)</f>
        <v>INSTITUTO NACIONAL DE VIGILANCIA DE MEDICAMENTOS Y ALIMENTOS - INVIMA</v>
      </c>
      <c r="C865" s="11" t="s">
        <v>13</v>
      </c>
      <c r="D865" s="12">
        <v>2485105727.9699998</v>
      </c>
      <c r="E865" s="12">
        <v>2677205609.9400001</v>
      </c>
      <c r="F865" s="12">
        <f t="shared" si="26"/>
        <v>192099881.97000027</v>
      </c>
      <c r="G865" s="13">
        <f t="shared" si="27"/>
        <v>7.7300486578058103E-2</v>
      </c>
    </row>
    <row r="866" spans="1:7" x14ac:dyDescent="0.3">
      <c r="A866" s="10" t="s">
        <v>111</v>
      </c>
      <c r="B866" s="11" t="str">
        <f>VLOOKUP(A866,Entidades!$A$1:$B$229,2,FALSE)</f>
        <v>INSTITUTO NACIONAL DE VIGILANCIA DE MEDICAMENTOS Y ALIMENTOS - INVIMA</v>
      </c>
      <c r="C866" s="11" t="s">
        <v>14</v>
      </c>
      <c r="D866" s="12">
        <v>8875209968.3400002</v>
      </c>
      <c r="E866" s="12">
        <v>10258052430.309999</v>
      </c>
      <c r="F866" s="12">
        <f t="shared" si="26"/>
        <v>1382842461.9699993</v>
      </c>
      <c r="G866" s="13">
        <f t="shared" si="27"/>
        <v>0.15580954894621418</v>
      </c>
    </row>
    <row r="867" spans="1:7" x14ac:dyDescent="0.3">
      <c r="A867" s="10" t="s">
        <v>111</v>
      </c>
      <c r="B867" s="11" t="str">
        <f>VLOOKUP(A867,Entidades!$A$1:$B$229,2,FALSE)</f>
        <v>INSTITUTO NACIONAL DE VIGILANCIA DE MEDICAMENTOS Y ALIMENTOS - INVIMA</v>
      </c>
      <c r="C867" s="11" t="s">
        <v>292</v>
      </c>
      <c r="D867" s="12">
        <v>2943397197.3099999</v>
      </c>
      <c r="E867" s="12">
        <v>3728559731.29</v>
      </c>
      <c r="F867" s="12">
        <f t="shared" si="26"/>
        <v>785162533.98000002</v>
      </c>
      <c r="G867" s="13">
        <f t="shared" si="27"/>
        <v>0.26675384983636186</v>
      </c>
    </row>
    <row r="868" spans="1:7" x14ac:dyDescent="0.3">
      <c r="A868" s="10" t="s">
        <v>111</v>
      </c>
      <c r="B868" s="11" t="str">
        <f>VLOOKUP(A868,Entidades!$A$1:$B$229,2,FALSE)</f>
        <v>INSTITUTO NACIONAL DE VIGILANCIA DE MEDICAMENTOS Y ALIMENTOS - INVIMA</v>
      </c>
      <c r="C868" s="11" t="s">
        <v>15</v>
      </c>
      <c r="D868" s="12">
        <v>16526054946.24</v>
      </c>
      <c r="E868" s="12">
        <v>13521133169.77</v>
      </c>
      <c r="F868" s="12">
        <f t="shared" si="26"/>
        <v>-3004921776.4699993</v>
      </c>
      <c r="G868" s="13">
        <f t="shared" si="27"/>
        <v>-0.18182934682506774</v>
      </c>
    </row>
    <row r="869" spans="1:7" x14ac:dyDescent="0.3">
      <c r="A869" s="10" t="s">
        <v>113</v>
      </c>
      <c r="B869" s="11" t="str">
        <f>VLOOKUP(A869,Entidades!$A$1:$B$229,2,FALSE)</f>
        <v>FONDO DE PREVISIÓN SOCIAL DEL CONGRESO - PENSIONES</v>
      </c>
      <c r="C869" s="11" t="s">
        <v>5</v>
      </c>
      <c r="D869" s="12">
        <v>23987868</v>
      </c>
      <c r="E869" s="12">
        <v>7955500</v>
      </c>
      <c r="F869" s="12">
        <f t="shared" si="26"/>
        <v>-16032368</v>
      </c>
      <c r="G869" s="13">
        <f t="shared" si="27"/>
        <v>-0.66835318586879</v>
      </c>
    </row>
    <row r="870" spans="1:7" x14ac:dyDescent="0.3">
      <c r="A870" s="10" t="s">
        <v>113</v>
      </c>
      <c r="B870" s="11" t="str">
        <f>VLOOKUP(A870,Entidades!$A$1:$B$229,2,FALSE)</f>
        <v>FONDO DE PREVISIÓN SOCIAL DEL CONGRESO - PENSIONES</v>
      </c>
      <c r="C870" s="11" t="s">
        <v>6</v>
      </c>
      <c r="D870" s="12">
        <v>3790322</v>
      </c>
      <c r="E870" s="12">
        <v>3454810</v>
      </c>
      <c r="F870" s="12">
        <f t="shared" si="26"/>
        <v>-335512</v>
      </c>
      <c r="G870" s="13">
        <f t="shared" si="27"/>
        <v>-8.8518073134683545E-2</v>
      </c>
    </row>
    <row r="871" spans="1:7" x14ac:dyDescent="0.3">
      <c r="A871" s="10" t="s">
        <v>113</v>
      </c>
      <c r="B871" s="11" t="str">
        <f>VLOOKUP(A871,Entidades!$A$1:$B$229,2,FALSE)</f>
        <v>FONDO DE PREVISIÓN SOCIAL DEL CONGRESO - PENSIONES</v>
      </c>
      <c r="C871" s="11" t="s">
        <v>7</v>
      </c>
      <c r="D871" s="12">
        <v>63842030</v>
      </c>
      <c r="E871" s="12">
        <v>74315922</v>
      </c>
      <c r="F871" s="12">
        <f t="shared" si="26"/>
        <v>10473892</v>
      </c>
      <c r="G871" s="13">
        <f t="shared" si="27"/>
        <v>0.16405950750626194</v>
      </c>
    </row>
    <row r="872" spans="1:7" x14ac:dyDescent="0.3">
      <c r="A872" s="10" t="s">
        <v>113</v>
      </c>
      <c r="B872" s="11" t="str">
        <f>VLOOKUP(A872,Entidades!$A$1:$B$229,2,FALSE)</f>
        <v>FONDO DE PREVISIÓN SOCIAL DEL CONGRESO - PENSIONES</v>
      </c>
      <c r="C872" s="11" t="s">
        <v>8</v>
      </c>
      <c r="D872" s="12">
        <v>1622400440</v>
      </c>
      <c r="E872" s="12">
        <v>1837287194</v>
      </c>
      <c r="F872" s="12">
        <f t="shared" si="26"/>
        <v>214886754</v>
      </c>
      <c r="G872" s="13">
        <f t="shared" si="27"/>
        <v>0.13244988641645092</v>
      </c>
    </row>
    <row r="873" spans="1:7" x14ac:dyDescent="0.3">
      <c r="A873" s="10" t="s">
        <v>113</v>
      </c>
      <c r="B873" s="11" t="str">
        <f>VLOOKUP(A873,Entidades!$A$1:$B$229,2,FALSE)</f>
        <v>FONDO DE PREVISIÓN SOCIAL DEL CONGRESO - PENSIONES</v>
      </c>
      <c r="C873" s="11" t="s">
        <v>10</v>
      </c>
      <c r="D873" s="12">
        <v>453422</v>
      </c>
      <c r="E873" s="12">
        <v>342558</v>
      </c>
      <c r="F873" s="12">
        <f t="shared" si="26"/>
        <v>-110864</v>
      </c>
      <c r="G873" s="13">
        <f t="shared" si="27"/>
        <v>-0.24450511885175399</v>
      </c>
    </row>
    <row r="874" spans="1:7" x14ac:dyDescent="0.3">
      <c r="A874" s="10" t="s">
        <v>113</v>
      </c>
      <c r="B874" s="11" t="str">
        <f>VLOOKUP(A874,Entidades!$A$1:$B$229,2,FALSE)</f>
        <v>FONDO DE PREVISIÓN SOCIAL DEL CONGRESO - PENSIONES</v>
      </c>
      <c r="C874" s="11" t="s">
        <v>11</v>
      </c>
      <c r="D874" s="12">
        <v>32220802</v>
      </c>
      <c r="E874" s="12">
        <v>16085891</v>
      </c>
      <c r="F874" s="12">
        <f t="shared" si="26"/>
        <v>-16134911</v>
      </c>
      <c r="G874" s="13">
        <f t="shared" si="27"/>
        <v>-0.50076068870042401</v>
      </c>
    </row>
    <row r="875" spans="1:7" x14ac:dyDescent="0.3">
      <c r="A875" s="10" t="s">
        <v>113</v>
      </c>
      <c r="B875" s="11" t="str">
        <f>VLOOKUP(A875,Entidades!$A$1:$B$229,2,FALSE)</f>
        <v>FONDO DE PREVISIÓN SOCIAL DEL CONGRESO - PENSIONES</v>
      </c>
      <c r="C875" s="11" t="s">
        <v>12</v>
      </c>
      <c r="D875" s="12">
        <v>25740857.440000001</v>
      </c>
      <c r="E875" s="12">
        <v>43848468.18</v>
      </c>
      <c r="F875" s="12">
        <f t="shared" si="26"/>
        <v>18107610.739999998</v>
      </c>
      <c r="G875" s="13">
        <f t="shared" si="27"/>
        <v>0.70345794743657919</v>
      </c>
    </row>
    <row r="876" spans="1:7" x14ac:dyDescent="0.3">
      <c r="A876" s="10" t="s">
        <v>113</v>
      </c>
      <c r="B876" s="11" t="str">
        <f>VLOOKUP(A876,Entidades!$A$1:$B$229,2,FALSE)</f>
        <v>FONDO DE PREVISIÓN SOCIAL DEL CONGRESO - PENSIONES</v>
      </c>
      <c r="C876" s="11" t="s">
        <v>13</v>
      </c>
      <c r="D876" s="12">
        <v>69365895.609999999</v>
      </c>
      <c r="E876" s="12">
        <v>77094948.730000004</v>
      </c>
      <c r="F876" s="12">
        <f t="shared" si="26"/>
        <v>7729053.1200000048</v>
      </c>
      <c r="G876" s="13">
        <f t="shared" si="27"/>
        <v>0.11142439742226526</v>
      </c>
    </row>
    <row r="877" spans="1:7" x14ac:dyDescent="0.3">
      <c r="A877" s="10" t="s">
        <v>113</v>
      </c>
      <c r="B877" s="11" t="str">
        <f>VLOOKUP(A877,Entidades!$A$1:$B$229,2,FALSE)</f>
        <v>FONDO DE PREVISIÓN SOCIAL DEL CONGRESO - PENSIONES</v>
      </c>
      <c r="C877" s="11" t="s">
        <v>14</v>
      </c>
      <c r="D877" s="12">
        <v>139317</v>
      </c>
      <c r="E877" s="12">
        <v>685113</v>
      </c>
      <c r="F877" s="12">
        <f t="shared" si="26"/>
        <v>545796</v>
      </c>
      <c r="G877" s="13">
        <f t="shared" si="27"/>
        <v>3.9176554189366697</v>
      </c>
    </row>
    <row r="878" spans="1:7" x14ac:dyDescent="0.3">
      <c r="A878" s="10" t="s">
        <v>113</v>
      </c>
      <c r="B878" s="11" t="str">
        <f>VLOOKUP(A878,Entidades!$A$1:$B$229,2,FALSE)</f>
        <v>FONDO DE PREVISIÓN SOCIAL DEL CONGRESO - PENSIONES</v>
      </c>
      <c r="C878" s="11" t="s">
        <v>292</v>
      </c>
      <c r="D878" s="12">
        <v>147175127</v>
      </c>
      <c r="E878" s="12">
        <v>192187679.53</v>
      </c>
      <c r="F878" s="12">
        <f t="shared" si="26"/>
        <v>45012552.530000001</v>
      </c>
      <c r="G878" s="13">
        <f t="shared" si="27"/>
        <v>0.30584347673095602</v>
      </c>
    </row>
    <row r="879" spans="1:7" x14ac:dyDescent="0.3">
      <c r="A879" s="10" t="s">
        <v>113</v>
      </c>
      <c r="B879" s="11" t="str">
        <f>VLOOKUP(A879,Entidades!$A$1:$B$229,2,FALSE)</f>
        <v>FONDO DE PREVISIÓN SOCIAL DEL CONGRESO - PENSIONES</v>
      </c>
      <c r="C879" s="11" t="s">
        <v>15</v>
      </c>
      <c r="D879" s="12">
        <v>3365438.12</v>
      </c>
      <c r="E879" s="12">
        <v>6775863.2300000004</v>
      </c>
      <c r="F879" s="12">
        <f t="shared" si="26"/>
        <v>3410425.1100000003</v>
      </c>
      <c r="G879" s="13">
        <f t="shared" si="27"/>
        <v>1.0133673502218488</v>
      </c>
    </row>
    <row r="880" spans="1:7" x14ac:dyDescent="0.3">
      <c r="A880" s="10" t="s">
        <v>113</v>
      </c>
      <c r="B880" s="11" t="str">
        <f>VLOOKUP(A880,Entidades!$A$1:$B$229,2,FALSE)</f>
        <v>FONDO DE PREVISIÓN SOCIAL DEL CONGRESO - PENSIONES</v>
      </c>
      <c r="C880" s="11" t="s">
        <v>16</v>
      </c>
      <c r="D880" s="12">
        <v>4541900</v>
      </c>
      <c r="E880" s="12">
        <v>5650900</v>
      </c>
      <c r="F880" s="12">
        <f t="shared" si="26"/>
        <v>1109000</v>
      </c>
      <c r="G880" s="13">
        <f t="shared" si="27"/>
        <v>0.24417094167639095</v>
      </c>
    </row>
    <row r="881" spans="1:7" x14ac:dyDescent="0.3">
      <c r="A881" s="10" t="s">
        <v>114</v>
      </c>
      <c r="B881" s="11" t="str">
        <f>VLOOKUP(A881,Entidades!$A$1:$B$229,2,FALSE)</f>
        <v xml:space="preserve">FONDO PASIVO SOCIAL DE FERROCARRILES NACIONALES DE COLOMBIA - SALUD </v>
      </c>
      <c r="C881" s="11" t="s">
        <v>5</v>
      </c>
      <c r="D881" s="12">
        <v>281768792.18000001</v>
      </c>
      <c r="E881" s="12">
        <v>306440637.06999999</v>
      </c>
      <c r="F881" s="12">
        <f t="shared" si="26"/>
        <v>24671844.889999986</v>
      </c>
      <c r="G881" s="13">
        <f t="shared" si="27"/>
        <v>8.7560601367943816E-2</v>
      </c>
    </row>
    <row r="882" spans="1:7" x14ac:dyDescent="0.3">
      <c r="A882" s="10" t="s">
        <v>114</v>
      </c>
      <c r="B882" s="11" t="str">
        <f>VLOOKUP(A882,Entidades!$A$1:$B$229,2,FALSE)</f>
        <v xml:space="preserve">FONDO PASIVO SOCIAL DE FERROCARRILES NACIONALES DE COLOMBIA - SALUD </v>
      </c>
      <c r="C882" s="11" t="s">
        <v>6</v>
      </c>
      <c r="D882" s="12">
        <v>32548560.559999999</v>
      </c>
      <c r="E882" s="12">
        <v>26553986.030000001</v>
      </c>
      <c r="F882" s="12">
        <f t="shared" si="26"/>
        <v>-5994574.5299999975</v>
      </c>
      <c r="G882" s="13">
        <f t="shared" si="27"/>
        <v>-0.18417326071761614</v>
      </c>
    </row>
    <row r="883" spans="1:7" x14ac:dyDescent="0.3">
      <c r="A883" s="10" t="s">
        <v>114</v>
      </c>
      <c r="B883" s="11" t="str">
        <f>VLOOKUP(A883,Entidades!$A$1:$B$229,2,FALSE)</f>
        <v xml:space="preserve">FONDO PASIVO SOCIAL DE FERROCARRILES NACIONALES DE COLOMBIA - SALUD </v>
      </c>
      <c r="C883" s="11" t="s">
        <v>7</v>
      </c>
      <c r="D883" s="12">
        <v>131924244.11</v>
      </c>
      <c r="E883" s="12">
        <v>228423930.19999999</v>
      </c>
      <c r="F883" s="12">
        <f t="shared" si="26"/>
        <v>96499686.089999989</v>
      </c>
      <c r="G883" s="13">
        <f t="shared" si="27"/>
        <v>0.731478029235759</v>
      </c>
    </row>
    <row r="884" spans="1:7" x14ac:dyDescent="0.3">
      <c r="A884" s="10" t="s">
        <v>114</v>
      </c>
      <c r="B884" s="11" t="str">
        <f>VLOOKUP(A884,Entidades!$A$1:$B$229,2,FALSE)</f>
        <v xml:space="preserve">FONDO PASIVO SOCIAL DE FERROCARRILES NACIONALES DE COLOMBIA - SALUD </v>
      </c>
      <c r="C884" s="11" t="s">
        <v>8</v>
      </c>
      <c r="D884" s="12">
        <v>11666467304</v>
      </c>
      <c r="E884" s="12">
        <v>3960785902</v>
      </c>
      <c r="F884" s="12">
        <f t="shared" si="26"/>
        <v>-7705681402</v>
      </c>
      <c r="G884" s="13">
        <f t="shared" si="27"/>
        <v>-0.660498264059593</v>
      </c>
    </row>
    <row r="885" spans="1:7" x14ac:dyDescent="0.3">
      <c r="A885" s="10" t="s">
        <v>114</v>
      </c>
      <c r="B885" s="11" t="str">
        <f>VLOOKUP(A885,Entidades!$A$1:$B$229,2,FALSE)</f>
        <v xml:space="preserve">FONDO PASIVO SOCIAL DE FERROCARRILES NACIONALES DE COLOMBIA - SALUD </v>
      </c>
      <c r="C885" s="11" t="s">
        <v>10</v>
      </c>
      <c r="D885" s="12">
        <v>47370096</v>
      </c>
      <c r="E885" s="12">
        <v>48078888.799999997</v>
      </c>
      <c r="F885" s="12">
        <f t="shared" si="26"/>
        <v>708792.79999999702</v>
      </c>
      <c r="G885" s="13">
        <f t="shared" si="27"/>
        <v>1.4962874468314293E-2</v>
      </c>
    </row>
    <row r="886" spans="1:7" x14ac:dyDescent="0.3">
      <c r="A886" s="10" t="s">
        <v>114</v>
      </c>
      <c r="B886" s="11" t="str">
        <f>VLOOKUP(A886,Entidades!$A$1:$B$229,2,FALSE)</f>
        <v xml:space="preserve">FONDO PASIVO SOCIAL DE FERROCARRILES NACIONALES DE COLOMBIA - SALUD </v>
      </c>
      <c r="C886" s="11" t="s">
        <v>11</v>
      </c>
      <c r="D886" s="12">
        <v>14440360</v>
      </c>
      <c r="E886" s="12">
        <v>79172503</v>
      </c>
      <c r="F886" s="12">
        <f t="shared" si="26"/>
        <v>64732143</v>
      </c>
      <c r="G886" s="13">
        <f t="shared" si="27"/>
        <v>4.4827236301588052</v>
      </c>
    </row>
    <row r="887" spans="1:7" x14ac:dyDescent="0.3">
      <c r="A887" s="10" t="s">
        <v>114</v>
      </c>
      <c r="B887" s="11" t="str">
        <f>VLOOKUP(A887,Entidades!$A$1:$B$229,2,FALSE)</f>
        <v xml:space="preserve">FONDO PASIVO SOCIAL DE FERROCARRILES NACIONALES DE COLOMBIA - SALUD </v>
      </c>
      <c r="C887" s="11" t="s">
        <v>12</v>
      </c>
      <c r="D887" s="12">
        <v>316739971.34000003</v>
      </c>
      <c r="E887" s="12">
        <v>135447667.22</v>
      </c>
      <c r="F887" s="12">
        <f t="shared" si="26"/>
        <v>-181292304.12000003</v>
      </c>
      <c r="G887" s="13">
        <f t="shared" si="27"/>
        <v>-0.57236951608293973</v>
      </c>
    </row>
    <row r="888" spans="1:7" x14ac:dyDescent="0.3">
      <c r="A888" s="10" t="s">
        <v>114</v>
      </c>
      <c r="B888" s="11" t="str">
        <f>VLOOKUP(A888,Entidades!$A$1:$B$229,2,FALSE)</f>
        <v xml:space="preserve">FONDO PASIVO SOCIAL DE FERROCARRILES NACIONALES DE COLOMBIA - SALUD </v>
      </c>
      <c r="C888" s="11" t="s">
        <v>13</v>
      </c>
      <c r="D888" s="12">
        <v>164361143.44999999</v>
      </c>
      <c r="E888" s="12">
        <v>98353116.290000007</v>
      </c>
      <c r="F888" s="12">
        <f t="shared" si="26"/>
        <v>-66008027.159999982</v>
      </c>
      <c r="G888" s="13">
        <f t="shared" si="27"/>
        <v>-0.40160360152325275</v>
      </c>
    </row>
    <row r="889" spans="1:7" x14ac:dyDescent="0.3">
      <c r="A889" s="10" t="s">
        <v>114</v>
      </c>
      <c r="B889" s="11" t="str">
        <f>VLOOKUP(A889,Entidades!$A$1:$B$229,2,FALSE)</f>
        <v xml:space="preserve">FONDO PASIVO SOCIAL DE FERROCARRILES NACIONALES DE COLOMBIA - SALUD </v>
      </c>
      <c r="C889" s="11" t="s">
        <v>14</v>
      </c>
      <c r="D889" s="12">
        <v>35472879</v>
      </c>
      <c r="E889" s="12">
        <v>49768812.399999999</v>
      </c>
      <c r="F889" s="12">
        <f t="shared" si="26"/>
        <v>14295933.399999999</v>
      </c>
      <c r="G889" s="13">
        <f t="shared" si="27"/>
        <v>0.40301023776502604</v>
      </c>
    </row>
    <row r="890" spans="1:7" x14ac:dyDescent="0.3">
      <c r="A890" s="10" t="s">
        <v>114</v>
      </c>
      <c r="B890" s="11" t="str">
        <f>VLOOKUP(A890,Entidades!$A$1:$B$229,2,FALSE)</f>
        <v xml:space="preserve">FONDO PASIVO SOCIAL DE FERROCARRILES NACIONALES DE COLOMBIA - SALUD </v>
      </c>
      <c r="C890" s="11" t="s">
        <v>292</v>
      </c>
      <c r="D890" s="12">
        <v>977297539.39999998</v>
      </c>
      <c r="E890" s="12">
        <v>1198560649.5999999</v>
      </c>
      <c r="F890" s="12">
        <f t="shared" si="26"/>
        <v>221263110.19999993</v>
      </c>
      <c r="G890" s="13">
        <f t="shared" si="27"/>
        <v>0.22640301574466434</v>
      </c>
    </row>
    <row r="891" spans="1:7" x14ac:dyDescent="0.3">
      <c r="A891" s="10" t="s">
        <v>114</v>
      </c>
      <c r="B891" s="11" t="str">
        <f>VLOOKUP(A891,Entidades!$A$1:$B$229,2,FALSE)</f>
        <v xml:space="preserve">FONDO PASIVO SOCIAL DE FERROCARRILES NACIONALES DE COLOMBIA - SALUD </v>
      </c>
      <c r="C891" s="11" t="s">
        <v>15</v>
      </c>
      <c r="D891" s="12">
        <v>28466055.219999999</v>
      </c>
      <c r="E891" s="12">
        <v>51043889.119999997</v>
      </c>
      <c r="F891" s="12">
        <f t="shared" si="26"/>
        <v>22577833.899999999</v>
      </c>
      <c r="G891" s="13">
        <f t="shared" si="27"/>
        <v>0.7931493747731162</v>
      </c>
    </row>
    <row r="892" spans="1:7" x14ac:dyDescent="0.3">
      <c r="A892" s="10" t="s">
        <v>115</v>
      </c>
      <c r="B892" s="11" t="str">
        <f>VLOOKUP(A892,Entidades!$A$1:$B$229,2,FALSE)</f>
        <v>FONDO PASIVO SOCIAL DE FERROCARRILES NACIONALES DE COLOMBIA - PENSIONES</v>
      </c>
      <c r="C892" s="11" t="s">
        <v>4</v>
      </c>
      <c r="D892" s="12">
        <v>8747331</v>
      </c>
      <c r="E892" s="12">
        <v>3923045</v>
      </c>
      <c r="F892" s="12">
        <f t="shared" si="26"/>
        <v>-4824286</v>
      </c>
      <c r="G892" s="13">
        <f t="shared" si="27"/>
        <v>-0.55151519932194171</v>
      </c>
    </row>
    <row r="893" spans="1:7" x14ac:dyDescent="0.3">
      <c r="A893" s="10" t="s">
        <v>115</v>
      </c>
      <c r="B893" s="11" t="str">
        <f>VLOOKUP(A893,Entidades!$A$1:$B$229,2,FALSE)</f>
        <v>FONDO PASIVO SOCIAL DE FERROCARRILES NACIONALES DE COLOMBIA - PENSIONES</v>
      </c>
      <c r="C893" s="11" t="s">
        <v>5</v>
      </c>
      <c r="D893" s="12">
        <v>13174087</v>
      </c>
      <c r="E893" s="12"/>
      <c r="F893" s="12">
        <f t="shared" si="26"/>
        <v>-13174087</v>
      </c>
      <c r="G893" s="13">
        <f t="shared" si="27"/>
        <v>-1</v>
      </c>
    </row>
    <row r="894" spans="1:7" x14ac:dyDescent="0.3">
      <c r="A894" s="10" t="s">
        <v>115</v>
      </c>
      <c r="B894" s="11" t="str">
        <f>VLOOKUP(A894,Entidades!$A$1:$B$229,2,FALSE)</f>
        <v>FONDO PASIVO SOCIAL DE FERROCARRILES NACIONALES DE COLOMBIA - PENSIONES</v>
      </c>
      <c r="C894" s="11" t="s">
        <v>8</v>
      </c>
      <c r="D894" s="12">
        <v>7405119965</v>
      </c>
      <c r="E894" s="12">
        <v>8356519206</v>
      </c>
      <c r="F894" s="12">
        <f t="shared" si="26"/>
        <v>951399241</v>
      </c>
      <c r="G894" s="13">
        <f t="shared" si="27"/>
        <v>0.12847857232519527</v>
      </c>
    </row>
    <row r="895" spans="1:7" x14ac:dyDescent="0.3">
      <c r="A895" s="10" t="s">
        <v>115</v>
      </c>
      <c r="B895" s="11" t="str">
        <f>VLOOKUP(A895,Entidades!$A$1:$B$229,2,FALSE)</f>
        <v>FONDO PASIVO SOCIAL DE FERROCARRILES NACIONALES DE COLOMBIA - PENSIONES</v>
      </c>
      <c r="C895" s="11" t="s">
        <v>10</v>
      </c>
      <c r="D895" s="12">
        <v>39278084.899999999</v>
      </c>
      <c r="E895" s="12">
        <v>39074794</v>
      </c>
      <c r="F895" s="12">
        <f t="shared" si="26"/>
        <v>-203290.89999999851</v>
      </c>
      <c r="G895" s="13">
        <f t="shared" si="27"/>
        <v>-5.1756825852779425E-3</v>
      </c>
    </row>
    <row r="896" spans="1:7" x14ac:dyDescent="0.3">
      <c r="A896" s="10" t="s">
        <v>115</v>
      </c>
      <c r="B896" s="11" t="str">
        <f>VLOOKUP(A896,Entidades!$A$1:$B$229,2,FALSE)</f>
        <v>FONDO PASIVO SOCIAL DE FERROCARRILES NACIONALES DE COLOMBIA - PENSIONES</v>
      </c>
      <c r="C896" s="11" t="s">
        <v>11</v>
      </c>
      <c r="D896" s="12">
        <v>3452022</v>
      </c>
      <c r="E896" s="12">
        <v>42772099</v>
      </c>
      <c r="F896" s="12">
        <f t="shared" si="26"/>
        <v>39320077</v>
      </c>
      <c r="G896" s="13">
        <f t="shared" si="27"/>
        <v>11.390447975128779</v>
      </c>
    </row>
    <row r="897" spans="1:7" x14ac:dyDescent="0.3">
      <c r="A897" s="10" t="s">
        <v>115</v>
      </c>
      <c r="B897" s="11" t="str">
        <f>VLOOKUP(A897,Entidades!$A$1:$B$229,2,FALSE)</f>
        <v>FONDO PASIVO SOCIAL DE FERROCARRILES NACIONALES DE COLOMBIA - PENSIONES</v>
      </c>
      <c r="C897" s="11" t="s">
        <v>12</v>
      </c>
      <c r="D897" s="12">
        <v>39721519</v>
      </c>
      <c r="E897" s="12">
        <v>52036931.5</v>
      </c>
      <c r="F897" s="12">
        <f t="shared" si="26"/>
        <v>12315412.5</v>
      </c>
      <c r="G897" s="13">
        <f t="shared" si="27"/>
        <v>0.31004384550349146</v>
      </c>
    </row>
    <row r="898" spans="1:7" x14ac:dyDescent="0.3">
      <c r="A898" s="10" t="s">
        <v>115</v>
      </c>
      <c r="B898" s="11" t="str">
        <f>VLOOKUP(A898,Entidades!$A$1:$B$229,2,FALSE)</f>
        <v>FONDO PASIVO SOCIAL DE FERROCARRILES NACIONALES DE COLOMBIA - PENSIONES</v>
      </c>
      <c r="C898" s="11" t="s">
        <v>13</v>
      </c>
      <c r="D898" s="12">
        <v>12972400.460000001</v>
      </c>
      <c r="E898" s="12">
        <v>9806830.0899999999</v>
      </c>
      <c r="F898" s="12">
        <f t="shared" si="26"/>
        <v>-3165570.370000001</v>
      </c>
      <c r="G898" s="13">
        <f t="shared" si="27"/>
        <v>-0.24402348507209135</v>
      </c>
    </row>
    <row r="899" spans="1:7" x14ac:dyDescent="0.3">
      <c r="A899" s="10" t="s">
        <v>115</v>
      </c>
      <c r="B899" s="11" t="str">
        <f>VLOOKUP(A899,Entidades!$A$1:$B$229,2,FALSE)</f>
        <v>FONDO PASIVO SOCIAL DE FERROCARRILES NACIONALES DE COLOMBIA - PENSIONES</v>
      </c>
      <c r="C899" s="11" t="s">
        <v>14</v>
      </c>
      <c r="D899" s="12">
        <v>11541175.199999999</v>
      </c>
      <c r="E899" s="12">
        <v>6521169</v>
      </c>
      <c r="F899" s="12">
        <f t="shared" si="26"/>
        <v>-5020006.1999999993</v>
      </c>
      <c r="G899" s="13">
        <f t="shared" si="27"/>
        <v>-0.43496490721326192</v>
      </c>
    </row>
    <row r="900" spans="1:7" x14ac:dyDescent="0.3">
      <c r="A900" s="10" t="s">
        <v>115</v>
      </c>
      <c r="B900" s="11" t="str">
        <f>VLOOKUP(A900,Entidades!$A$1:$B$229,2,FALSE)</f>
        <v>FONDO PASIVO SOCIAL DE FERROCARRILES NACIONALES DE COLOMBIA - PENSIONES</v>
      </c>
      <c r="C900" s="11" t="s">
        <v>292</v>
      </c>
      <c r="D900" s="12"/>
      <c r="E900" s="12">
        <v>6590962.4000000004</v>
      </c>
      <c r="F900" s="12">
        <f t="shared" si="26"/>
        <v>6590962.4000000004</v>
      </c>
      <c r="G900" s="13" t="str">
        <f t="shared" si="27"/>
        <v>NA</v>
      </c>
    </row>
    <row r="901" spans="1:7" x14ac:dyDescent="0.3">
      <c r="A901" s="10" t="s">
        <v>115</v>
      </c>
      <c r="B901" s="11" t="str">
        <f>VLOOKUP(A901,Entidades!$A$1:$B$229,2,FALSE)</f>
        <v>FONDO PASIVO SOCIAL DE FERROCARRILES NACIONALES DE COLOMBIA - PENSIONES</v>
      </c>
      <c r="C901" s="11" t="s">
        <v>15</v>
      </c>
      <c r="D901" s="12">
        <v>18141737.899999999</v>
      </c>
      <c r="E901" s="12">
        <v>18666477.640000001</v>
      </c>
      <c r="F901" s="12">
        <f t="shared" si="26"/>
        <v>524739.74000000209</v>
      </c>
      <c r="G901" s="13">
        <f t="shared" si="27"/>
        <v>2.8924447199736147E-2</v>
      </c>
    </row>
    <row r="902" spans="1:7" x14ac:dyDescent="0.3">
      <c r="A902" s="10" t="s">
        <v>116</v>
      </c>
      <c r="B902" s="11" t="str">
        <f>VLOOKUP(A902,Entidades!$A$1:$B$229,2,FALSE)</f>
        <v xml:space="preserve">MINISTERIO DE MINAS Y ENERGIA - GESTION GENERAL </v>
      </c>
      <c r="C902" s="11" t="s">
        <v>4</v>
      </c>
      <c r="D902" s="12">
        <v>550696683.39999998</v>
      </c>
      <c r="E902" s="12">
        <v>79805556.670000002</v>
      </c>
      <c r="F902" s="12">
        <f t="shared" si="26"/>
        <v>-470891126.72999996</v>
      </c>
      <c r="G902" s="13">
        <f t="shared" si="27"/>
        <v>-0.85508255437951664</v>
      </c>
    </row>
    <row r="903" spans="1:7" x14ac:dyDescent="0.3">
      <c r="A903" s="10" t="s">
        <v>116</v>
      </c>
      <c r="B903" s="11" t="str">
        <f>VLOOKUP(A903,Entidades!$A$1:$B$229,2,FALSE)</f>
        <v xml:space="preserve">MINISTERIO DE MINAS Y ENERGIA - GESTION GENERAL </v>
      </c>
      <c r="C903" s="11" t="s">
        <v>6</v>
      </c>
      <c r="D903" s="12">
        <v>28220385</v>
      </c>
      <c r="E903" s="12">
        <v>24300548</v>
      </c>
      <c r="F903" s="12">
        <f t="shared" si="26"/>
        <v>-3919837</v>
      </c>
      <c r="G903" s="13">
        <f t="shared" si="27"/>
        <v>-0.13890090443486153</v>
      </c>
    </row>
    <row r="904" spans="1:7" x14ac:dyDescent="0.3">
      <c r="A904" s="10" t="s">
        <v>116</v>
      </c>
      <c r="B904" s="11" t="str">
        <f>VLOOKUP(A904,Entidades!$A$1:$B$229,2,FALSE)</f>
        <v xml:space="preserve">MINISTERIO DE MINAS Y ENERGIA - GESTION GENERAL </v>
      </c>
      <c r="C904" s="11" t="s">
        <v>7</v>
      </c>
      <c r="D904" s="12">
        <v>193535538</v>
      </c>
      <c r="E904" s="12">
        <v>188735314</v>
      </c>
      <c r="F904" s="12">
        <f t="shared" si="26"/>
        <v>-4800224</v>
      </c>
      <c r="G904" s="13">
        <f t="shared" si="27"/>
        <v>-2.4802803917076975E-2</v>
      </c>
    </row>
    <row r="905" spans="1:7" x14ac:dyDescent="0.3">
      <c r="A905" s="10" t="s">
        <v>116</v>
      </c>
      <c r="B905" s="11" t="str">
        <f>VLOOKUP(A905,Entidades!$A$1:$B$229,2,FALSE)</f>
        <v xml:space="preserve">MINISTERIO DE MINAS Y ENERGIA - GESTION GENERAL </v>
      </c>
      <c r="C905" s="11" t="s">
        <v>8</v>
      </c>
      <c r="D905" s="12">
        <v>32049389145</v>
      </c>
      <c r="E905" s="12">
        <v>30406157071</v>
      </c>
      <c r="F905" s="12">
        <f t="shared" si="26"/>
        <v>-1643232074</v>
      </c>
      <c r="G905" s="13">
        <f t="shared" si="27"/>
        <v>-5.1271868757484865E-2</v>
      </c>
    </row>
    <row r="906" spans="1:7" x14ac:dyDescent="0.3">
      <c r="A906" s="10" t="s">
        <v>116</v>
      </c>
      <c r="B906" s="11" t="str">
        <f>VLOOKUP(A906,Entidades!$A$1:$B$229,2,FALSE)</f>
        <v xml:space="preserve">MINISTERIO DE MINAS Y ENERGIA - GESTION GENERAL </v>
      </c>
      <c r="C906" s="11" t="s">
        <v>10</v>
      </c>
      <c r="D906" s="12">
        <v>5415574916.4300003</v>
      </c>
      <c r="E906" s="12">
        <v>8927044932.5099983</v>
      </c>
      <c r="F906" s="12">
        <f t="shared" si="26"/>
        <v>3511470016.079998</v>
      </c>
      <c r="G906" s="13">
        <f t="shared" si="27"/>
        <v>0.6484020755445099</v>
      </c>
    </row>
    <row r="907" spans="1:7" x14ac:dyDescent="0.3">
      <c r="A907" s="10" t="s">
        <v>116</v>
      </c>
      <c r="B907" s="11" t="str">
        <f>VLOOKUP(A907,Entidades!$A$1:$B$229,2,FALSE)</f>
        <v xml:space="preserve">MINISTERIO DE MINAS Y ENERGIA - GESTION GENERAL </v>
      </c>
      <c r="C907" s="11" t="s">
        <v>11</v>
      </c>
      <c r="D907" s="12">
        <v>752662537.35000002</v>
      </c>
      <c r="E907" s="12">
        <v>951786788.27999997</v>
      </c>
      <c r="F907" s="12">
        <f t="shared" si="26"/>
        <v>199124250.92999995</v>
      </c>
      <c r="G907" s="13">
        <f t="shared" si="27"/>
        <v>0.26455980077218061</v>
      </c>
    </row>
    <row r="908" spans="1:7" x14ac:dyDescent="0.3">
      <c r="A908" s="10" t="s">
        <v>116</v>
      </c>
      <c r="B908" s="11" t="str">
        <f>VLOOKUP(A908,Entidades!$A$1:$B$229,2,FALSE)</f>
        <v xml:space="preserve">MINISTERIO DE MINAS Y ENERGIA - GESTION GENERAL </v>
      </c>
      <c r="C908" s="11" t="s">
        <v>12</v>
      </c>
      <c r="D908" s="12">
        <v>101024653.11</v>
      </c>
      <c r="E908" s="12">
        <v>546046237.88999999</v>
      </c>
      <c r="F908" s="12">
        <f t="shared" ref="F908:F971" si="28">E908-D908</f>
        <v>445021584.77999997</v>
      </c>
      <c r="G908" s="13">
        <f t="shared" ref="G908:G971" si="29">IF(D908&gt;0,((E908-D908)/D908),"NA")</f>
        <v>4.4050790681304424</v>
      </c>
    </row>
    <row r="909" spans="1:7" x14ac:dyDescent="0.3">
      <c r="A909" s="10" t="s">
        <v>116</v>
      </c>
      <c r="B909" s="11" t="str">
        <f>VLOOKUP(A909,Entidades!$A$1:$B$229,2,FALSE)</f>
        <v xml:space="preserve">MINISTERIO DE MINAS Y ENERGIA - GESTION GENERAL </v>
      </c>
      <c r="C909" s="11" t="s">
        <v>13</v>
      </c>
      <c r="D909" s="12">
        <v>195594534.88999999</v>
      </c>
      <c r="E909" s="12">
        <v>197212064.65000001</v>
      </c>
      <c r="F909" s="12">
        <f t="shared" si="28"/>
        <v>1617529.7600000203</v>
      </c>
      <c r="G909" s="13">
        <f t="shared" si="29"/>
        <v>8.2698106105556553E-3</v>
      </c>
    </row>
    <row r="910" spans="1:7" x14ac:dyDescent="0.3">
      <c r="A910" s="10" t="s">
        <v>116</v>
      </c>
      <c r="B910" s="11" t="str">
        <f>VLOOKUP(A910,Entidades!$A$1:$B$229,2,FALSE)</f>
        <v xml:space="preserve">MINISTERIO DE MINAS Y ENERGIA - GESTION GENERAL </v>
      </c>
      <c r="C910" s="11" t="s">
        <v>14</v>
      </c>
      <c r="D910" s="12">
        <v>1317105691.1000001</v>
      </c>
      <c r="E910" s="12">
        <v>2004338597</v>
      </c>
      <c r="F910" s="12">
        <f t="shared" si="28"/>
        <v>687232905.89999986</v>
      </c>
      <c r="G910" s="13">
        <f t="shared" si="29"/>
        <v>0.52177506372024496</v>
      </c>
    </row>
    <row r="911" spans="1:7" x14ac:dyDescent="0.3">
      <c r="A911" s="10" t="s">
        <v>116</v>
      </c>
      <c r="B911" s="11" t="str">
        <f>VLOOKUP(A911,Entidades!$A$1:$B$229,2,FALSE)</f>
        <v xml:space="preserve">MINISTERIO DE MINAS Y ENERGIA - GESTION GENERAL </v>
      </c>
      <c r="C911" s="11" t="s">
        <v>292</v>
      </c>
      <c r="D911" s="12">
        <v>1952125111</v>
      </c>
      <c r="E911" s="12">
        <v>1842658030</v>
      </c>
      <c r="F911" s="12">
        <f t="shared" si="28"/>
        <v>-109467081</v>
      </c>
      <c r="G911" s="13">
        <f t="shared" si="29"/>
        <v>-5.6075853121895523E-2</v>
      </c>
    </row>
    <row r="912" spans="1:7" x14ac:dyDescent="0.3">
      <c r="A912" s="10" t="s">
        <v>116</v>
      </c>
      <c r="B912" s="11" t="str">
        <f>VLOOKUP(A912,Entidades!$A$1:$B$229,2,FALSE)</f>
        <v xml:space="preserve">MINISTERIO DE MINAS Y ENERGIA - GESTION GENERAL </v>
      </c>
      <c r="C912" s="11" t="s">
        <v>15</v>
      </c>
      <c r="D912" s="12">
        <v>1845917424.95</v>
      </c>
      <c r="E912" s="12">
        <v>2168155697</v>
      </c>
      <c r="F912" s="12">
        <f t="shared" si="28"/>
        <v>322238272.04999995</v>
      </c>
      <c r="G912" s="13">
        <f t="shared" si="29"/>
        <v>0.17456808614216768</v>
      </c>
    </row>
    <row r="913" spans="1:7" x14ac:dyDescent="0.3">
      <c r="A913" s="10" t="s">
        <v>116</v>
      </c>
      <c r="B913" s="11" t="str">
        <f>VLOOKUP(A913,Entidades!$A$1:$B$229,2,FALSE)</f>
        <v xml:space="preserve">MINISTERIO DE MINAS Y ENERGIA - GESTION GENERAL </v>
      </c>
      <c r="C913" s="11" t="s">
        <v>16</v>
      </c>
      <c r="D913" s="12">
        <v>101266666</v>
      </c>
      <c r="E913" s="12">
        <v>15416667</v>
      </c>
      <c r="F913" s="12">
        <f t="shared" si="28"/>
        <v>-85849999</v>
      </c>
      <c r="G913" s="13">
        <f t="shared" si="29"/>
        <v>-0.84776168102542249</v>
      </c>
    </row>
    <row r="914" spans="1:7" x14ac:dyDescent="0.3">
      <c r="A914" s="10" t="s">
        <v>117</v>
      </c>
      <c r="B914" s="11" t="str">
        <f>VLOOKUP(A914,Entidades!$A$1:$B$229,2,FALSE)</f>
        <v>MINISTERIO DE MINAS Y ENERGIA - COMISION DE REGULACION DE ENERGIA Y GAS - CREG -</v>
      </c>
      <c r="C914" s="11" t="s">
        <v>5</v>
      </c>
      <c r="D914" s="12">
        <v>495296845.19</v>
      </c>
      <c r="E914" s="12">
        <v>113654760.38</v>
      </c>
      <c r="F914" s="12">
        <f t="shared" si="28"/>
        <v>-381642084.81</v>
      </c>
      <c r="G914" s="13">
        <f t="shared" si="29"/>
        <v>-0.77053203248972624</v>
      </c>
    </row>
    <row r="915" spans="1:7" x14ac:dyDescent="0.3">
      <c r="A915" s="10" t="s">
        <v>117</v>
      </c>
      <c r="B915" s="11" t="str">
        <f>VLOOKUP(A915,Entidades!$A$1:$B$229,2,FALSE)</f>
        <v>MINISTERIO DE MINAS Y ENERGIA - COMISION DE REGULACION DE ENERGIA Y GAS - CREG -</v>
      </c>
      <c r="C915" s="11" t="s">
        <v>7</v>
      </c>
      <c r="D915" s="12">
        <v>73233670</v>
      </c>
      <c r="E915" s="12">
        <v>84233590</v>
      </c>
      <c r="F915" s="12">
        <f t="shared" si="28"/>
        <v>10999920</v>
      </c>
      <c r="G915" s="13">
        <f t="shared" si="29"/>
        <v>0.15020304185219721</v>
      </c>
    </row>
    <row r="916" spans="1:7" x14ac:dyDescent="0.3">
      <c r="A916" s="10" t="s">
        <v>117</v>
      </c>
      <c r="B916" s="11" t="str">
        <f>VLOOKUP(A916,Entidades!$A$1:$B$229,2,FALSE)</f>
        <v>MINISTERIO DE MINAS Y ENERGIA - COMISION DE REGULACION DE ENERGIA Y GAS - CREG -</v>
      </c>
      <c r="C916" s="11" t="s">
        <v>8</v>
      </c>
      <c r="D916" s="12">
        <v>2288345674</v>
      </c>
      <c r="E916" s="12">
        <v>4431089468</v>
      </c>
      <c r="F916" s="12">
        <f t="shared" si="28"/>
        <v>2142743794</v>
      </c>
      <c r="G916" s="13">
        <f t="shared" si="29"/>
        <v>0.93637242762126505</v>
      </c>
    </row>
    <row r="917" spans="1:7" x14ac:dyDescent="0.3">
      <c r="A917" s="10" t="s">
        <v>117</v>
      </c>
      <c r="B917" s="11" t="str">
        <f>VLOOKUP(A917,Entidades!$A$1:$B$229,2,FALSE)</f>
        <v>MINISTERIO DE MINAS Y ENERGIA - COMISION DE REGULACION DE ENERGIA Y GAS - CREG -</v>
      </c>
      <c r="C917" s="11" t="s">
        <v>10</v>
      </c>
      <c r="D917" s="12">
        <v>203833605</v>
      </c>
      <c r="E917" s="12">
        <v>183656395</v>
      </c>
      <c r="F917" s="12">
        <f t="shared" si="28"/>
        <v>-20177210</v>
      </c>
      <c r="G917" s="13">
        <f t="shared" si="29"/>
        <v>-9.8988633400267825E-2</v>
      </c>
    </row>
    <row r="918" spans="1:7" x14ac:dyDescent="0.3">
      <c r="A918" s="10" t="s">
        <v>117</v>
      </c>
      <c r="B918" s="11" t="str">
        <f>VLOOKUP(A918,Entidades!$A$1:$B$229,2,FALSE)</f>
        <v>MINISTERIO DE MINAS Y ENERGIA - COMISION DE REGULACION DE ENERGIA Y GAS - CREG -</v>
      </c>
      <c r="C918" s="11" t="s">
        <v>11</v>
      </c>
      <c r="D918" s="12">
        <v>372683907</v>
      </c>
      <c r="E918" s="12">
        <v>229721249</v>
      </c>
      <c r="F918" s="12">
        <f t="shared" si="28"/>
        <v>-142962658</v>
      </c>
      <c r="G918" s="13">
        <f t="shared" si="29"/>
        <v>-0.38360298181590119</v>
      </c>
    </row>
    <row r="919" spans="1:7" x14ac:dyDescent="0.3">
      <c r="A919" s="10" t="s">
        <v>117</v>
      </c>
      <c r="B919" s="11" t="str">
        <f>VLOOKUP(A919,Entidades!$A$1:$B$229,2,FALSE)</f>
        <v>MINISTERIO DE MINAS Y ENERGIA - COMISION DE REGULACION DE ENERGIA Y GAS - CREG -</v>
      </c>
      <c r="C919" s="11" t="s">
        <v>12</v>
      </c>
      <c r="D919" s="12">
        <v>11867999.960000001</v>
      </c>
      <c r="E919" s="12">
        <v>934075.07000000007</v>
      </c>
      <c r="F919" s="12">
        <f t="shared" si="28"/>
        <v>-10933924.890000001</v>
      </c>
      <c r="G919" s="13">
        <f t="shared" si="29"/>
        <v>-0.92129465174012348</v>
      </c>
    </row>
    <row r="920" spans="1:7" x14ac:dyDescent="0.3">
      <c r="A920" s="10" t="s">
        <v>117</v>
      </c>
      <c r="B920" s="11" t="str">
        <f>VLOOKUP(A920,Entidades!$A$1:$B$229,2,FALSE)</f>
        <v>MINISTERIO DE MINAS Y ENERGIA - COMISION DE REGULACION DE ENERGIA Y GAS - CREG -</v>
      </c>
      <c r="C920" s="11" t="s">
        <v>13</v>
      </c>
      <c r="D920" s="12">
        <v>172940178.52000001</v>
      </c>
      <c r="E920" s="12">
        <v>121946476.42</v>
      </c>
      <c r="F920" s="12">
        <f t="shared" si="28"/>
        <v>-50993702.100000009</v>
      </c>
      <c r="G920" s="13">
        <f t="shared" si="29"/>
        <v>-0.29486324425242072</v>
      </c>
    </row>
    <row r="921" spans="1:7" x14ac:dyDescent="0.3">
      <c r="A921" s="10" t="s">
        <v>117</v>
      </c>
      <c r="B921" s="11" t="str">
        <f>VLOOKUP(A921,Entidades!$A$1:$B$229,2,FALSE)</f>
        <v>MINISTERIO DE MINAS Y ENERGIA - COMISION DE REGULACION DE ENERGIA Y GAS - CREG -</v>
      </c>
      <c r="C921" s="11" t="s">
        <v>14</v>
      </c>
      <c r="D921" s="12">
        <v>280193146.99000001</v>
      </c>
      <c r="E921" s="12">
        <v>179473660.34</v>
      </c>
      <c r="F921" s="12">
        <f t="shared" si="28"/>
        <v>-100719486.65000001</v>
      </c>
      <c r="G921" s="13">
        <f t="shared" si="29"/>
        <v>-0.35946448987774371</v>
      </c>
    </row>
    <row r="922" spans="1:7" x14ac:dyDescent="0.3">
      <c r="A922" s="10" t="s">
        <v>117</v>
      </c>
      <c r="B922" s="11" t="str">
        <f>VLOOKUP(A922,Entidades!$A$1:$B$229,2,FALSE)</f>
        <v>MINISTERIO DE MINAS Y ENERGIA - COMISION DE REGULACION DE ENERGIA Y GAS - CREG -</v>
      </c>
      <c r="C922" s="11" t="s">
        <v>292</v>
      </c>
      <c r="D922" s="12">
        <v>312451007.48000002</v>
      </c>
      <c r="E922" s="12">
        <v>275365871.00999999</v>
      </c>
      <c r="F922" s="12">
        <f t="shared" si="28"/>
        <v>-37085136.470000029</v>
      </c>
      <c r="G922" s="13">
        <f t="shared" si="29"/>
        <v>-0.11869104461880747</v>
      </c>
    </row>
    <row r="923" spans="1:7" x14ac:dyDescent="0.3">
      <c r="A923" s="10" t="s">
        <v>117</v>
      </c>
      <c r="B923" s="11" t="str">
        <f>VLOOKUP(A923,Entidades!$A$1:$B$229,2,FALSE)</f>
        <v>MINISTERIO DE MINAS Y ENERGIA - COMISION DE REGULACION DE ENERGIA Y GAS - CREG -</v>
      </c>
      <c r="C923" s="11" t="s">
        <v>15</v>
      </c>
      <c r="D923" s="12">
        <v>160666555.56</v>
      </c>
      <c r="E923" s="12">
        <v>158871333.22999999</v>
      </c>
      <c r="F923" s="12">
        <f t="shared" si="28"/>
        <v>-1795222.3300000131</v>
      </c>
      <c r="G923" s="13">
        <f t="shared" si="29"/>
        <v>-1.1173590693737115E-2</v>
      </c>
    </row>
    <row r="924" spans="1:7" x14ac:dyDescent="0.3">
      <c r="A924" s="10" t="s">
        <v>119</v>
      </c>
      <c r="B924" s="11" t="str">
        <f>VLOOKUP(A924,Entidades!$A$1:$B$229,2,FALSE)</f>
        <v>SERVICIO GEOLOGICO COLOMBIANO</v>
      </c>
      <c r="C924" s="11" t="s">
        <v>4</v>
      </c>
      <c r="D924" s="12">
        <v>1176281</v>
      </c>
      <c r="E924" s="12"/>
      <c r="F924" s="12">
        <f t="shared" si="28"/>
        <v>-1176281</v>
      </c>
      <c r="G924" s="13">
        <f t="shared" si="29"/>
        <v>-1</v>
      </c>
    </row>
    <row r="925" spans="1:7" x14ac:dyDescent="0.3">
      <c r="A925" s="10" t="s">
        <v>119</v>
      </c>
      <c r="B925" s="11" t="str">
        <f>VLOOKUP(A925,Entidades!$A$1:$B$229,2,FALSE)</f>
        <v>SERVICIO GEOLOGICO COLOMBIANO</v>
      </c>
      <c r="C925" s="11" t="s">
        <v>5</v>
      </c>
      <c r="D925" s="12">
        <v>2002825325.02</v>
      </c>
      <c r="E925" s="12">
        <v>708820632</v>
      </c>
      <c r="F925" s="12">
        <f t="shared" si="28"/>
        <v>-1294004693.02</v>
      </c>
      <c r="G925" s="13">
        <f t="shared" si="29"/>
        <v>-0.64608963989761725</v>
      </c>
    </row>
    <row r="926" spans="1:7" x14ac:dyDescent="0.3">
      <c r="A926" s="10" t="s">
        <v>119</v>
      </c>
      <c r="B926" s="11" t="str">
        <f>VLOOKUP(A926,Entidades!$A$1:$B$229,2,FALSE)</f>
        <v>SERVICIO GEOLOGICO COLOMBIANO</v>
      </c>
      <c r="C926" s="11" t="s">
        <v>6</v>
      </c>
      <c r="D926" s="12">
        <v>285569704.43000001</v>
      </c>
      <c r="E926" s="12">
        <v>213805921.33999997</v>
      </c>
      <c r="F926" s="12">
        <f t="shared" si="28"/>
        <v>-71763783.090000033</v>
      </c>
      <c r="G926" s="13">
        <f t="shared" si="29"/>
        <v>-0.25130040748979748</v>
      </c>
    </row>
    <row r="927" spans="1:7" x14ac:dyDescent="0.3">
      <c r="A927" s="10" t="s">
        <v>119</v>
      </c>
      <c r="B927" s="11" t="str">
        <f>VLOOKUP(A927,Entidades!$A$1:$B$229,2,FALSE)</f>
        <v>SERVICIO GEOLOGICO COLOMBIANO</v>
      </c>
      <c r="C927" s="11" t="s">
        <v>7</v>
      </c>
      <c r="D927" s="12">
        <v>1991782023.8199999</v>
      </c>
      <c r="E927" s="12">
        <v>2134434791.49</v>
      </c>
      <c r="F927" s="12">
        <f t="shared" si="28"/>
        <v>142652767.67000008</v>
      </c>
      <c r="G927" s="13">
        <f t="shared" si="29"/>
        <v>7.1620672324579526E-2</v>
      </c>
    </row>
    <row r="928" spans="1:7" x14ac:dyDescent="0.3">
      <c r="A928" s="10" t="s">
        <v>119</v>
      </c>
      <c r="B928" s="11" t="str">
        <f>VLOOKUP(A928,Entidades!$A$1:$B$229,2,FALSE)</f>
        <v>SERVICIO GEOLOGICO COLOMBIANO</v>
      </c>
      <c r="C928" s="11" t="s">
        <v>8</v>
      </c>
      <c r="D928" s="12">
        <v>18398405946</v>
      </c>
      <c r="E928" s="12">
        <v>21729660753</v>
      </c>
      <c r="F928" s="12">
        <f t="shared" si="28"/>
        <v>3331254807</v>
      </c>
      <c r="G928" s="13">
        <f t="shared" si="29"/>
        <v>0.18106214292571626</v>
      </c>
    </row>
    <row r="929" spans="1:7" x14ac:dyDescent="0.3">
      <c r="A929" s="10" t="s">
        <v>119</v>
      </c>
      <c r="B929" s="11" t="str">
        <f>VLOOKUP(A929,Entidades!$A$1:$B$229,2,FALSE)</f>
        <v>SERVICIO GEOLOGICO COLOMBIANO</v>
      </c>
      <c r="C929" s="11" t="s">
        <v>10</v>
      </c>
      <c r="D929" s="12">
        <v>1335755921.6799998</v>
      </c>
      <c r="E929" s="12">
        <v>1338513623.72</v>
      </c>
      <c r="F929" s="12">
        <f t="shared" si="28"/>
        <v>2757702.0400002003</v>
      </c>
      <c r="G929" s="13">
        <f t="shared" si="29"/>
        <v>2.0645254086029416E-3</v>
      </c>
    </row>
    <row r="930" spans="1:7" x14ac:dyDescent="0.3">
      <c r="A930" s="10" t="s">
        <v>119</v>
      </c>
      <c r="B930" s="11" t="str">
        <f>VLOOKUP(A930,Entidades!$A$1:$B$229,2,FALSE)</f>
        <v>SERVICIO GEOLOGICO COLOMBIANO</v>
      </c>
      <c r="C930" s="11" t="s">
        <v>11</v>
      </c>
      <c r="D930" s="12">
        <v>437646165</v>
      </c>
      <c r="E930" s="12">
        <v>546198871</v>
      </c>
      <c r="F930" s="12">
        <f t="shared" si="28"/>
        <v>108552706</v>
      </c>
      <c r="G930" s="13">
        <f t="shared" si="29"/>
        <v>0.24803760361981009</v>
      </c>
    </row>
    <row r="931" spans="1:7" x14ac:dyDescent="0.3">
      <c r="A931" s="10" t="s">
        <v>119</v>
      </c>
      <c r="B931" s="11" t="str">
        <f>VLOOKUP(A931,Entidades!$A$1:$B$229,2,FALSE)</f>
        <v>SERVICIO GEOLOGICO COLOMBIANO</v>
      </c>
      <c r="C931" s="11" t="s">
        <v>12</v>
      </c>
      <c r="D931" s="12">
        <v>34141663087.050003</v>
      </c>
      <c r="E931" s="12">
        <v>8612099763.4300003</v>
      </c>
      <c r="F931" s="12">
        <f t="shared" si="28"/>
        <v>-25529563323.620003</v>
      </c>
      <c r="G931" s="13">
        <f t="shared" si="29"/>
        <v>-0.74775394679890139</v>
      </c>
    </row>
    <row r="932" spans="1:7" x14ac:dyDescent="0.3">
      <c r="A932" s="10" t="s">
        <v>119</v>
      </c>
      <c r="B932" s="11" t="str">
        <f>VLOOKUP(A932,Entidades!$A$1:$B$229,2,FALSE)</f>
        <v>SERVICIO GEOLOGICO COLOMBIANO</v>
      </c>
      <c r="C932" s="11" t="s">
        <v>13</v>
      </c>
      <c r="D932" s="12">
        <v>690767319.63000011</v>
      </c>
      <c r="E932" s="12">
        <v>1662897260.27</v>
      </c>
      <c r="F932" s="12">
        <f t="shared" si="28"/>
        <v>972129940.63999987</v>
      </c>
      <c r="G932" s="13">
        <f t="shared" si="29"/>
        <v>1.4073189524378595</v>
      </c>
    </row>
    <row r="933" spans="1:7" x14ac:dyDescent="0.3">
      <c r="A933" s="10" t="s">
        <v>119</v>
      </c>
      <c r="B933" s="11" t="str">
        <f>VLOOKUP(A933,Entidades!$A$1:$B$229,2,FALSE)</f>
        <v>SERVICIO GEOLOGICO COLOMBIANO</v>
      </c>
      <c r="C933" s="11" t="s">
        <v>14</v>
      </c>
      <c r="D933" s="12">
        <v>842033324.60000002</v>
      </c>
      <c r="E933" s="12">
        <v>1383571540.78</v>
      </c>
      <c r="F933" s="12">
        <f t="shared" si="28"/>
        <v>541538216.17999995</v>
      </c>
      <c r="G933" s="13">
        <f t="shared" si="29"/>
        <v>0.64313157253871467</v>
      </c>
    </row>
    <row r="934" spans="1:7" x14ac:dyDescent="0.3">
      <c r="A934" s="10" t="s">
        <v>119</v>
      </c>
      <c r="B934" s="11" t="str">
        <f>VLOOKUP(A934,Entidades!$A$1:$B$229,2,FALSE)</f>
        <v>SERVICIO GEOLOGICO COLOMBIANO</v>
      </c>
      <c r="C934" s="11" t="s">
        <v>292</v>
      </c>
      <c r="D934" s="12">
        <v>2186031051</v>
      </c>
      <c r="E934" s="12">
        <v>2445785994</v>
      </c>
      <c r="F934" s="12">
        <f t="shared" si="28"/>
        <v>259754943</v>
      </c>
      <c r="G934" s="13">
        <f t="shared" si="29"/>
        <v>0.11882491004927632</v>
      </c>
    </row>
    <row r="935" spans="1:7" x14ac:dyDescent="0.3">
      <c r="A935" s="10" t="s">
        <v>119</v>
      </c>
      <c r="B935" s="11" t="str">
        <f>VLOOKUP(A935,Entidades!$A$1:$B$229,2,FALSE)</f>
        <v>SERVICIO GEOLOGICO COLOMBIANO</v>
      </c>
      <c r="C935" s="11" t="s">
        <v>15</v>
      </c>
      <c r="D935" s="12">
        <v>6698578622.0699997</v>
      </c>
      <c r="E935" s="12">
        <v>2629173845</v>
      </c>
      <c r="F935" s="12">
        <f t="shared" si="28"/>
        <v>-4069404777.0699997</v>
      </c>
      <c r="G935" s="13">
        <f t="shared" si="29"/>
        <v>-0.60750272657283066</v>
      </c>
    </row>
    <row r="936" spans="1:7" x14ac:dyDescent="0.3">
      <c r="A936" s="10" t="s">
        <v>119</v>
      </c>
      <c r="B936" s="11" t="str">
        <f>VLOOKUP(A936,Entidades!$A$1:$B$229,2,FALSE)</f>
        <v>SERVICIO GEOLOGICO COLOMBIANO</v>
      </c>
      <c r="C936" s="11" t="s">
        <v>16</v>
      </c>
      <c r="D936" s="12">
        <v>34600000</v>
      </c>
      <c r="E936" s="12"/>
      <c r="F936" s="12">
        <f t="shared" si="28"/>
        <v>-34600000</v>
      </c>
      <c r="G936" s="13">
        <f t="shared" si="29"/>
        <v>-1</v>
      </c>
    </row>
    <row r="937" spans="1:7" x14ac:dyDescent="0.3">
      <c r="A937" s="10" t="s">
        <v>120</v>
      </c>
      <c r="B937" s="11" t="str">
        <f>VLOOKUP(A937,Entidades!$A$1:$B$229,2,FALSE)</f>
        <v>UNIDAD DE PLANEACION MINERO ENERGETICA - UPME</v>
      </c>
      <c r="C937" s="11" t="s">
        <v>6</v>
      </c>
      <c r="D937" s="12">
        <v>3961440</v>
      </c>
      <c r="E937" s="12">
        <v>6186570</v>
      </c>
      <c r="F937" s="12">
        <f t="shared" si="28"/>
        <v>2225130</v>
      </c>
      <c r="G937" s="13">
        <f t="shared" si="29"/>
        <v>0.56169726160184175</v>
      </c>
    </row>
    <row r="938" spans="1:7" x14ac:dyDescent="0.3">
      <c r="A938" s="10" t="s">
        <v>120</v>
      </c>
      <c r="B938" s="11" t="str">
        <f>VLOOKUP(A938,Entidades!$A$1:$B$229,2,FALSE)</f>
        <v>UNIDAD DE PLANEACION MINERO ENERGETICA - UPME</v>
      </c>
      <c r="C938" s="11" t="s">
        <v>7</v>
      </c>
      <c r="D938" s="12">
        <v>107647790</v>
      </c>
      <c r="E938" s="12">
        <v>120255090</v>
      </c>
      <c r="F938" s="12">
        <f t="shared" si="28"/>
        <v>12607300</v>
      </c>
      <c r="G938" s="13">
        <f t="shared" si="29"/>
        <v>0.11711619904133656</v>
      </c>
    </row>
    <row r="939" spans="1:7" x14ac:dyDescent="0.3">
      <c r="A939" s="10" t="s">
        <v>120</v>
      </c>
      <c r="B939" s="11" t="str">
        <f>VLOOKUP(A939,Entidades!$A$1:$B$229,2,FALSE)</f>
        <v>UNIDAD DE PLANEACION MINERO ENERGETICA - UPME</v>
      </c>
      <c r="C939" s="11" t="s">
        <v>8</v>
      </c>
      <c r="D939" s="12">
        <v>6220165540</v>
      </c>
      <c r="E939" s="12">
        <v>7246042321</v>
      </c>
      <c r="F939" s="12">
        <f t="shared" si="28"/>
        <v>1025876781</v>
      </c>
      <c r="G939" s="13">
        <f t="shared" si="29"/>
        <v>0.16492756895341407</v>
      </c>
    </row>
    <row r="940" spans="1:7" x14ac:dyDescent="0.3">
      <c r="A940" s="10" t="s">
        <v>120</v>
      </c>
      <c r="B940" s="11" t="str">
        <f>VLOOKUP(A940,Entidades!$A$1:$B$229,2,FALSE)</f>
        <v>UNIDAD DE PLANEACION MINERO ENERGETICA - UPME</v>
      </c>
      <c r="C940" s="11" t="s">
        <v>10</v>
      </c>
      <c r="D940" s="12">
        <v>125473801.8</v>
      </c>
      <c r="E940" s="12">
        <v>104764344</v>
      </c>
      <c r="F940" s="12">
        <f t="shared" si="28"/>
        <v>-20709457.799999997</v>
      </c>
      <c r="G940" s="13">
        <f t="shared" si="29"/>
        <v>-0.16505005429747008</v>
      </c>
    </row>
    <row r="941" spans="1:7" x14ac:dyDescent="0.3">
      <c r="A941" s="10" t="s">
        <v>120</v>
      </c>
      <c r="B941" s="11" t="str">
        <f>VLOOKUP(A941,Entidades!$A$1:$B$229,2,FALSE)</f>
        <v>UNIDAD DE PLANEACION MINERO ENERGETICA - UPME</v>
      </c>
      <c r="C941" s="11" t="s">
        <v>11</v>
      </c>
      <c r="D941" s="12">
        <v>110691469</v>
      </c>
      <c r="E941" s="12">
        <v>303043121</v>
      </c>
      <c r="F941" s="12">
        <f t="shared" si="28"/>
        <v>192351652</v>
      </c>
      <c r="G941" s="13">
        <f t="shared" si="29"/>
        <v>1.7377278821731059</v>
      </c>
    </row>
    <row r="942" spans="1:7" x14ac:dyDescent="0.3">
      <c r="A942" s="10" t="s">
        <v>120</v>
      </c>
      <c r="B942" s="11" t="str">
        <f>VLOOKUP(A942,Entidades!$A$1:$B$229,2,FALSE)</f>
        <v>UNIDAD DE PLANEACION MINERO ENERGETICA - UPME</v>
      </c>
      <c r="C942" s="11" t="s">
        <v>12</v>
      </c>
      <c r="D942" s="12">
        <v>97708159</v>
      </c>
      <c r="E942" s="12">
        <v>9200000</v>
      </c>
      <c r="F942" s="12">
        <f t="shared" si="28"/>
        <v>-88508159</v>
      </c>
      <c r="G942" s="13">
        <f t="shared" si="29"/>
        <v>-0.90584204948534541</v>
      </c>
    </row>
    <row r="943" spans="1:7" x14ac:dyDescent="0.3">
      <c r="A943" s="10" t="s">
        <v>120</v>
      </c>
      <c r="B943" s="11" t="str">
        <f>VLOOKUP(A943,Entidades!$A$1:$B$229,2,FALSE)</f>
        <v>UNIDAD DE PLANEACION MINERO ENERGETICA - UPME</v>
      </c>
      <c r="C943" s="11" t="s">
        <v>13</v>
      </c>
      <c r="D943" s="12">
        <v>59188925.310000002</v>
      </c>
      <c r="E943" s="12">
        <v>63995779.859999999</v>
      </c>
      <c r="F943" s="12">
        <f t="shared" si="28"/>
        <v>4806854.549999997</v>
      </c>
      <c r="G943" s="13">
        <f t="shared" si="29"/>
        <v>8.1212059938987877E-2</v>
      </c>
    </row>
    <row r="944" spans="1:7" x14ac:dyDescent="0.3">
      <c r="A944" s="10" t="s">
        <v>120</v>
      </c>
      <c r="B944" s="11" t="str">
        <f>VLOOKUP(A944,Entidades!$A$1:$B$229,2,FALSE)</f>
        <v>UNIDAD DE PLANEACION MINERO ENERGETICA - UPME</v>
      </c>
      <c r="C944" s="11" t="s">
        <v>14</v>
      </c>
      <c r="D944" s="12">
        <v>539200</v>
      </c>
      <c r="E944" s="12">
        <v>69227397.99000001</v>
      </c>
      <c r="F944" s="12">
        <f t="shared" si="28"/>
        <v>68688197.99000001</v>
      </c>
      <c r="G944" s="13">
        <f t="shared" si="29"/>
        <v>127.38909122774483</v>
      </c>
    </row>
    <row r="945" spans="1:7" x14ac:dyDescent="0.3">
      <c r="A945" s="10" t="s">
        <v>120</v>
      </c>
      <c r="B945" s="11" t="str">
        <f>VLOOKUP(A945,Entidades!$A$1:$B$229,2,FALSE)</f>
        <v>UNIDAD DE PLANEACION MINERO ENERGETICA - UPME</v>
      </c>
      <c r="C945" s="11" t="s">
        <v>292</v>
      </c>
      <c r="D945" s="12">
        <v>57541528.789999999</v>
      </c>
      <c r="E945" s="12">
        <v>37342648</v>
      </c>
      <c r="F945" s="12">
        <f t="shared" si="28"/>
        <v>-20198880.789999999</v>
      </c>
      <c r="G945" s="13">
        <f t="shared" si="29"/>
        <v>-0.35103135447993716</v>
      </c>
    </row>
    <row r="946" spans="1:7" x14ac:dyDescent="0.3">
      <c r="A946" s="10" t="s">
        <v>120</v>
      </c>
      <c r="B946" s="11" t="str">
        <f>VLOOKUP(A946,Entidades!$A$1:$B$229,2,FALSE)</f>
        <v>UNIDAD DE PLANEACION MINERO ENERGETICA - UPME</v>
      </c>
      <c r="C946" s="11" t="s">
        <v>15</v>
      </c>
      <c r="D946" s="12">
        <v>175566284</v>
      </c>
      <c r="E946" s="12">
        <v>119938682</v>
      </c>
      <c r="F946" s="12">
        <f t="shared" si="28"/>
        <v>-55627602</v>
      </c>
      <c r="G946" s="13">
        <f t="shared" si="29"/>
        <v>-0.31684672439726524</v>
      </c>
    </row>
    <row r="947" spans="1:7" x14ac:dyDescent="0.3">
      <c r="A947" s="10" t="s">
        <v>120</v>
      </c>
      <c r="B947" s="11" t="str">
        <f>VLOOKUP(A947,Entidades!$A$1:$B$229,2,FALSE)</f>
        <v>UNIDAD DE PLANEACION MINERO ENERGETICA - UPME</v>
      </c>
      <c r="C947" s="11" t="s">
        <v>16</v>
      </c>
      <c r="D947" s="12">
        <v>368800.82</v>
      </c>
      <c r="E947" s="12"/>
      <c r="F947" s="12">
        <f t="shared" si="28"/>
        <v>-368800.82</v>
      </c>
      <c r="G947" s="13">
        <f t="shared" si="29"/>
        <v>-1</v>
      </c>
    </row>
    <row r="948" spans="1:7" x14ac:dyDescent="0.3">
      <c r="A948" s="10" t="s">
        <v>120</v>
      </c>
      <c r="B948" s="11" t="str">
        <f>VLOOKUP(A948,Entidades!$A$1:$B$229,2,FALSE)</f>
        <v>UNIDAD DE PLANEACION MINERO ENERGETICA - UPME</v>
      </c>
      <c r="C948" s="11" t="s">
        <v>18</v>
      </c>
      <c r="D948" s="12"/>
      <c r="E948" s="12">
        <v>251789938</v>
      </c>
      <c r="F948" s="12">
        <f t="shared" si="28"/>
        <v>251789938</v>
      </c>
      <c r="G948" s="13" t="str">
        <f t="shared" si="29"/>
        <v>NA</v>
      </c>
    </row>
    <row r="949" spans="1:7" x14ac:dyDescent="0.3">
      <c r="A949" s="10" t="s">
        <v>122</v>
      </c>
      <c r="B949" s="11" t="str">
        <f>VLOOKUP(A949,Entidades!$A$1:$B$229,2,FALSE)</f>
        <v>INSTITUTO DE PLANIFICACION Y PROMOCION DE SOLUCIONES  ENERGETICAS PARA LAS ZONAS NO INTERCONECTADAS - IPSE</v>
      </c>
      <c r="C949" s="11" t="s">
        <v>5</v>
      </c>
      <c r="D949" s="12">
        <v>11408642.120000001</v>
      </c>
      <c r="E949" s="12">
        <v>6575199.7599999998</v>
      </c>
      <c r="F949" s="12">
        <f t="shared" si="28"/>
        <v>-4833442.3600000013</v>
      </c>
      <c r="G949" s="13">
        <f t="shared" si="29"/>
        <v>-0.42366499966956633</v>
      </c>
    </row>
    <row r="950" spans="1:7" x14ac:dyDescent="0.3">
      <c r="A950" s="10" t="s">
        <v>122</v>
      </c>
      <c r="B950" s="11" t="str">
        <f>VLOOKUP(A950,Entidades!$A$1:$B$229,2,FALSE)</f>
        <v>INSTITUTO DE PLANIFICACION Y PROMOCION DE SOLUCIONES  ENERGETICAS PARA LAS ZONAS NO INTERCONECTADAS - IPSE</v>
      </c>
      <c r="C950" s="11" t="s">
        <v>6</v>
      </c>
      <c r="D950" s="12">
        <v>15819208.99</v>
      </c>
      <c r="E950" s="12">
        <v>10700310</v>
      </c>
      <c r="F950" s="12">
        <f t="shared" si="28"/>
        <v>-5118898.99</v>
      </c>
      <c r="G950" s="13">
        <f t="shared" si="29"/>
        <v>-0.32358754430995101</v>
      </c>
    </row>
    <row r="951" spans="1:7" x14ac:dyDescent="0.3">
      <c r="A951" s="10" t="s">
        <v>122</v>
      </c>
      <c r="B951" s="11" t="str">
        <f>VLOOKUP(A951,Entidades!$A$1:$B$229,2,FALSE)</f>
        <v>INSTITUTO DE PLANIFICACION Y PROMOCION DE SOLUCIONES  ENERGETICAS PARA LAS ZONAS NO INTERCONECTADAS - IPSE</v>
      </c>
      <c r="C951" s="11" t="s">
        <v>7</v>
      </c>
      <c r="D951" s="12">
        <v>253595262.28</v>
      </c>
      <c r="E951" s="12">
        <v>316569301</v>
      </c>
      <c r="F951" s="12">
        <f t="shared" si="28"/>
        <v>62974038.719999999</v>
      </c>
      <c r="G951" s="13">
        <f t="shared" si="29"/>
        <v>0.24832498112866558</v>
      </c>
    </row>
    <row r="952" spans="1:7" x14ac:dyDescent="0.3">
      <c r="A952" s="10" t="s">
        <v>122</v>
      </c>
      <c r="B952" s="11" t="str">
        <f>VLOOKUP(A952,Entidades!$A$1:$B$229,2,FALSE)</f>
        <v>INSTITUTO DE PLANIFICACION Y PROMOCION DE SOLUCIONES  ENERGETICAS PARA LAS ZONAS NO INTERCONECTADAS - IPSE</v>
      </c>
      <c r="C952" s="11" t="s">
        <v>8</v>
      </c>
      <c r="D952" s="12">
        <v>7901753277</v>
      </c>
      <c r="E952" s="12">
        <v>8947537089</v>
      </c>
      <c r="F952" s="12">
        <f t="shared" si="28"/>
        <v>1045783812</v>
      </c>
      <c r="G952" s="13">
        <f t="shared" si="29"/>
        <v>0.13234832515512873</v>
      </c>
    </row>
    <row r="953" spans="1:7" x14ac:dyDescent="0.3">
      <c r="A953" s="10" t="s">
        <v>122</v>
      </c>
      <c r="B953" s="11" t="str">
        <f>VLOOKUP(A953,Entidades!$A$1:$B$229,2,FALSE)</f>
        <v>INSTITUTO DE PLANIFICACION Y PROMOCION DE SOLUCIONES  ENERGETICAS PARA LAS ZONAS NO INTERCONECTADAS - IPSE</v>
      </c>
      <c r="C953" s="11" t="s">
        <v>10</v>
      </c>
      <c r="D953" s="12"/>
      <c r="E953" s="12">
        <v>1827249.95</v>
      </c>
      <c r="F953" s="12">
        <f t="shared" si="28"/>
        <v>1827249.95</v>
      </c>
      <c r="G953" s="13" t="str">
        <f t="shared" si="29"/>
        <v>NA</v>
      </c>
    </row>
    <row r="954" spans="1:7" x14ac:dyDescent="0.3">
      <c r="A954" s="10" t="s">
        <v>122</v>
      </c>
      <c r="B954" s="11" t="str">
        <f>VLOOKUP(A954,Entidades!$A$1:$B$229,2,FALSE)</f>
        <v>INSTITUTO DE PLANIFICACION Y PROMOCION DE SOLUCIONES  ENERGETICAS PARA LAS ZONAS NO INTERCONECTADAS - IPSE</v>
      </c>
      <c r="C954" s="11" t="s">
        <v>11</v>
      </c>
      <c r="D954" s="12">
        <v>59733035</v>
      </c>
      <c r="E954" s="12">
        <v>96536490</v>
      </c>
      <c r="F954" s="12">
        <f t="shared" si="28"/>
        <v>36803455</v>
      </c>
      <c r="G954" s="13">
        <f t="shared" si="29"/>
        <v>0.61613234619670676</v>
      </c>
    </row>
    <row r="955" spans="1:7" x14ac:dyDescent="0.3">
      <c r="A955" s="10" t="s">
        <v>122</v>
      </c>
      <c r="B955" s="11" t="str">
        <f>VLOOKUP(A955,Entidades!$A$1:$B$229,2,FALSE)</f>
        <v>INSTITUTO DE PLANIFICACION Y PROMOCION DE SOLUCIONES  ENERGETICAS PARA LAS ZONAS NO INTERCONECTADAS - IPSE</v>
      </c>
      <c r="C955" s="11" t="s">
        <v>12</v>
      </c>
      <c r="D955" s="12">
        <v>377592421.16000003</v>
      </c>
      <c r="E955" s="12">
        <v>77547205.900000006</v>
      </c>
      <c r="F955" s="12">
        <f t="shared" si="28"/>
        <v>-300045215.25999999</v>
      </c>
      <c r="G955" s="13">
        <f t="shared" si="29"/>
        <v>-0.79462721825356664</v>
      </c>
    </row>
    <row r="956" spans="1:7" x14ac:dyDescent="0.3">
      <c r="A956" s="10" t="s">
        <v>122</v>
      </c>
      <c r="B956" s="11" t="str">
        <f>VLOOKUP(A956,Entidades!$A$1:$B$229,2,FALSE)</f>
        <v>INSTITUTO DE PLANIFICACION Y PROMOCION DE SOLUCIONES  ENERGETICAS PARA LAS ZONAS NO INTERCONECTADAS - IPSE</v>
      </c>
      <c r="C956" s="11" t="s">
        <v>13</v>
      </c>
      <c r="D956" s="12">
        <v>126917050.95000002</v>
      </c>
      <c r="E956" s="12">
        <v>124798684.89</v>
      </c>
      <c r="F956" s="12">
        <f t="shared" si="28"/>
        <v>-2118366.0600000173</v>
      </c>
      <c r="G956" s="13">
        <f t="shared" si="29"/>
        <v>-1.6690949278632107E-2</v>
      </c>
    </row>
    <row r="957" spans="1:7" x14ac:dyDescent="0.3">
      <c r="A957" s="10" t="s">
        <v>122</v>
      </c>
      <c r="B957" s="11" t="str">
        <f>VLOOKUP(A957,Entidades!$A$1:$B$229,2,FALSE)</f>
        <v>INSTITUTO DE PLANIFICACION Y PROMOCION DE SOLUCIONES  ENERGETICAS PARA LAS ZONAS NO INTERCONECTADAS - IPSE</v>
      </c>
      <c r="C957" s="11" t="s">
        <v>14</v>
      </c>
      <c r="D957" s="12">
        <v>352161963.02999997</v>
      </c>
      <c r="E957" s="12">
        <v>677096833.39999998</v>
      </c>
      <c r="F957" s="12">
        <f t="shared" si="28"/>
        <v>324934870.37</v>
      </c>
      <c r="G957" s="13">
        <f t="shared" si="29"/>
        <v>0.92268587889010445</v>
      </c>
    </row>
    <row r="958" spans="1:7" x14ac:dyDescent="0.3">
      <c r="A958" s="10" t="s">
        <v>122</v>
      </c>
      <c r="B958" s="11" t="str">
        <f>VLOOKUP(A958,Entidades!$A$1:$B$229,2,FALSE)</f>
        <v>INSTITUTO DE PLANIFICACION Y PROMOCION DE SOLUCIONES  ENERGETICAS PARA LAS ZONAS NO INTERCONECTADAS - IPSE</v>
      </c>
      <c r="C958" s="11" t="s">
        <v>292</v>
      </c>
      <c r="D958" s="12">
        <v>832149277.32000005</v>
      </c>
      <c r="E958" s="12">
        <v>1240688598.23</v>
      </c>
      <c r="F958" s="12">
        <f t="shared" si="28"/>
        <v>408539320.90999997</v>
      </c>
      <c r="G958" s="13">
        <f t="shared" si="29"/>
        <v>0.49094475239554602</v>
      </c>
    </row>
    <row r="959" spans="1:7" x14ac:dyDescent="0.3">
      <c r="A959" s="10" t="s">
        <v>122</v>
      </c>
      <c r="B959" s="11" t="str">
        <f>VLOOKUP(A959,Entidades!$A$1:$B$229,2,FALSE)</f>
        <v>INSTITUTO DE PLANIFICACION Y PROMOCION DE SOLUCIONES  ENERGETICAS PARA LAS ZONAS NO INTERCONECTADAS - IPSE</v>
      </c>
      <c r="C959" s="11" t="s">
        <v>15</v>
      </c>
      <c r="D959" s="12">
        <v>348981464</v>
      </c>
      <c r="E959" s="12">
        <v>951623287.61000001</v>
      </c>
      <c r="F959" s="12">
        <f t="shared" si="28"/>
        <v>602641823.61000001</v>
      </c>
      <c r="G959" s="13">
        <f t="shared" si="29"/>
        <v>1.7268591194001066</v>
      </c>
    </row>
    <row r="960" spans="1:7" x14ac:dyDescent="0.3">
      <c r="A960" s="10" t="s">
        <v>123</v>
      </c>
      <c r="B960" s="11" t="str">
        <f>VLOOKUP(A960,Entidades!$A$1:$B$229,2,FALSE)</f>
        <v>AGENCIA NACIONAL DE HIDROCARBUROS - ANH</v>
      </c>
      <c r="C960" s="11" t="s">
        <v>4</v>
      </c>
      <c r="D960" s="12">
        <v>376990734</v>
      </c>
      <c r="E960" s="12">
        <v>924366735</v>
      </c>
      <c r="F960" s="12">
        <f t="shared" si="28"/>
        <v>547376001</v>
      </c>
      <c r="G960" s="13">
        <f t="shared" si="29"/>
        <v>1.4519614187652687</v>
      </c>
    </row>
    <row r="961" spans="1:7" x14ac:dyDescent="0.3">
      <c r="A961" s="10" t="s">
        <v>123</v>
      </c>
      <c r="B961" s="11" t="str">
        <f>VLOOKUP(A961,Entidades!$A$1:$B$229,2,FALSE)</f>
        <v>AGENCIA NACIONAL DE HIDROCARBUROS - ANH</v>
      </c>
      <c r="C961" s="11" t="s">
        <v>5</v>
      </c>
      <c r="D961" s="12">
        <v>309644232</v>
      </c>
      <c r="E961" s="12">
        <v>263197629</v>
      </c>
      <c r="F961" s="12">
        <f t="shared" si="28"/>
        <v>-46446603</v>
      </c>
      <c r="G961" s="13">
        <f t="shared" si="29"/>
        <v>-0.14999989730149405</v>
      </c>
    </row>
    <row r="962" spans="1:7" x14ac:dyDescent="0.3">
      <c r="A962" s="10" t="s">
        <v>123</v>
      </c>
      <c r="B962" s="11" t="str">
        <f>VLOOKUP(A962,Entidades!$A$1:$B$229,2,FALSE)</f>
        <v>AGENCIA NACIONAL DE HIDROCARBUROS - ANH</v>
      </c>
      <c r="C962" s="11" t="s">
        <v>6</v>
      </c>
      <c r="D962" s="12">
        <v>7280885</v>
      </c>
      <c r="E962" s="12">
        <v>60929742</v>
      </c>
      <c r="F962" s="12">
        <f t="shared" si="28"/>
        <v>53648857</v>
      </c>
      <c r="G962" s="13">
        <f t="shared" si="29"/>
        <v>7.3684527361714958</v>
      </c>
    </row>
    <row r="963" spans="1:7" x14ac:dyDescent="0.3">
      <c r="A963" s="10" t="s">
        <v>123</v>
      </c>
      <c r="B963" s="11" t="str">
        <f>VLOOKUP(A963,Entidades!$A$1:$B$229,2,FALSE)</f>
        <v>AGENCIA NACIONAL DE HIDROCARBUROS - ANH</v>
      </c>
      <c r="C963" s="11" t="s">
        <v>7</v>
      </c>
      <c r="D963" s="12">
        <v>409670570</v>
      </c>
      <c r="E963" s="12">
        <v>473163980</v>
      </c>
      <c r="F963" s="12">
        <f t="shared" si="28"/>
        <v>63493410</v>
      </c>
      <c r="G963" s="13">
        <f t="shared" si="29"/>
        <v>0.15498650537674699</v>
      </c>
    </row>
    <row r="964" spans="1:7" x14ac:dyDescent="0.3">
      <c r="A964" s="10" t="s">
        <v>123</v>
      </c>
      <c r="B964" s="11" t="str">
        <f>VLOOKUP(A964,Entidades!$A$1:$B$229,2,FALSE)</f>
        <v>AGENCIA NACIONAL DE HIDROCARBUROS - ANH</v>
      </c>
      <c r="C964" s="11" t="s">
        <v>8</v>
      </c>
      <c r="D964" s="12">
        <v>7309128396</v>
      </c>
      <c r="E964" s="12">
        <v>20795734339</v>
      </c>
      <c r="F964" s="12">
        <f t="shared" si="28"/>
        <v>13486605943</v>
      </c>
      <c r="G964" s="13">
        <f t="shared" si="29"/>
        <v>1.8451729416028171</v>
      </c>
    </row>
    <row r="965" spans="1:7" x14ac:dyDescent="0.3">
      <c r="A965" s="10" t="s">
        <v>123</v>
      </c>
      <c r="B965" s="11" t="str">
        <f>VLOOKUP(A965,Entidades!$A$1:$B$229,2,FALSE)</f>
        <v>AGENCIA NACIONAL DE HIDROCARBUROS - ANH</v>
      </c>
      <c r="C965" s="11" t="s">
        <v>10</v>
      </c>
      <c r="D965" s="12">
        <v>4823341534.2200003</v>
      </c>
      <c r="E965" s="12">
        <v>950066550.96000004</v>
      </c>
      <c r="F965" s="12">
        <f t="shared" si="28"/>
        <v>-3873274983.2600002</v>
      </c>
      <c r="G965" s="13">
        <f t="shared" si="29"/>
        <v>-0.80302731120747006</v>
      </c>
    </row>
    <row r="966" spans="1:7" x14ac:dyDescent="0.3">
      <c r="A966" s="10" t="s">
        <v>123</v>
      </c>
      <c r="B966" s="11" t="str">
        <f>VLOOKUP(A966,Entidades!$A$1:$B$229,2,FALSE)</f>
        <v>AGENCIA NACIONAL DE HIDROCARBUROS - ANH</v>
      </c>
      <c r="C966" s="11" t="s">
        <v>11</v>
      </c>
      <c r="D966" s="12">
        <v>69532298</v>
      </c>
      <c r="E966" s="12">
        <v>694091339</v>
      </c>
      <c r="F966" s="12">
        <f t="shared" si="28"/>
        <v>624559041</v>
      </c>
      <c r="G966" s="13">
        <f t="shared" si="29"/>
        <v>8.9822867784407183</v>
      </c>
    </row>
    <row r="967" spans="1:7" x14ac:dyDescent="0.3">
      <c r="A967" s="10" t="s">
        <v>123</v>
      </c>
      <c r="B967" s="11" t="str">
        <f>VLOOKUP(A967,Entidades!$A$1:$B$229,2,FALSE)</f>
        <v>AGENCIA NACIONAL DE HIDROCARBUROS - ANH</v>
      </c>
      <c r="C967" s="11" t="s">
        <v>12</v>
      </c>
      <c r="D967" s="12">
        <v>517968613.25000006</v>
      </c>
      <c r="E967" s="12">
        <v>746263622.64999998</v>
      </c>
      <c r="F967" s="12">
        <f t="shared" si="28"/>
        <v>228295009.39999992</v>
      </c>
      <c r="G967" s="13">
        <f t="shared" si="29"/>
        <v>0.44075066241477495</v>
      </c>
    </row>
    <row r="968" spans="1:7" x14ac:dyDescent="0.3">
      <c r="A968" s="10" t="s">
        <v>123</v>
      </c>
      <c r="B968" s="11" t="str">
        <f>VLOOKUP(A968,Entidades!$A$1:$B$229,2,FALSE)</f>
        <v>AGENCIA NACIONAL DE HIDROCARBUROS - ANH</v>
      </c>
      <c r="C968" s="11" t="s">
        <v>13</v>
      </c>
      <c r="D968" s="12">
        <v>378114146</v>
      </c>
      <c r="E968" s="12">
        <v>188184825.49000001</v>
      </c>
      <c r="F968" s="12">
        <f t="shared" si="28"/>
        <v>-189929320.50999999</v>
      </c>
      <c r="G968" s="13">
        <f t="shared" si="29"/>
        <v>-0.50230683649164498</v>
      </c>
    </row>
    <row r="969" spans="1:7" x14ac:dyDescent="0.3">
      <c r="A969" s="10" t="s">
        <v>123</v>
      </c>
      <c r="B969" s="11" t="str">
        <f>VLOOKUP(A969,Entidades!$A$1:$B$229,2,FALSE)</f>
        <v>AGENCIA NACIONAL DE HIDROCARBUROS - ANH</v>
      </c>
      <c r="C969" s="11" t="s">
        <v>14</v>
      </c>
      <c r="D969" s="12">
        <v>360462072.91000003</v>
      </c>
      <c r="E969" s="12">
        <v>642651790.6500001</v>
      </c>
      <c r="F969" s="12">
        <f t="shared" si="28"/>
        <v>282189717.74000007</v>
      </c>
      <c r="G969" s="13">
        <f t="shared" si="29"/>
        <v>0.78285550394217773</v>
      </c>
    </row>
    <row r="970" spans="1:7" x14ac:dyDescent="0.3">
      <c r="A970" s="10" t="s">
        <v>123</v>
      </c>
      <c r="B970" s="11" t="str">
        <f>VLOOKUP(A970,Entidades!$A$1:$B$229,2,FALSE)</f>
        <v>AGENCIA NACIONAL DE HIDROCARBUROS - ANH</v>
      </c>
      <c r="C970" s="11" t="s">
        <v>292</v>
      </c>
      <c r="D970" s="12">
        <v>118814492</v>
      </c>
      <c r="E970" s="12">
        <v>250228505</v>
      </c>
      <c r="F970" s="12">
        <f t="shared" si="28"/>
        <v>131414013</v>
      </c>
      <c r="G970" s="13">
        <f t="shared" si="29"/>
        <v>1.1060436381784136</v>
      </c>
    </row>
    <row r="971" spans="1:7" x14ac:dyDescent="0.3">
      <c r="A971" s="10" t="s">
        <v>123</v>
      </c>
      <c r="B971" s="11" t="str">
        <f>VLOOKUP(A971,Entidades!$A$1:$B$229,2,FALSE)</f>
        <v>AGENCIA NACIONAL DE HIDROCARBUROS - ANH</v>
      </c>
      <c r="C971" s="11" t="s">
        <v>15</v>
      </c>
      <c r="D971" s="12">
        <v>348200603.05000001</v>
      </c>
      <c r="E971" s="12">
        <v>391700875.80000001</v>
      </c>
      <c r="F971" s="12">
        <f t="shared" si="28"/>
        <v>43500272.75</v>
      </c>
      <c r="G971" s="13">
        <f t="shared" si="29"/>
        <v>0.12492876913183737</v>
      </c>
    </row>
    <row r="972" spans="1:7" x14ac:dyDescent="0.3">
      <c r="A972" s="10" t="s">
        <v>123</v>
      </c>
      <c r="B972" s="11" t="str">
        <f>VLOOKUP(A972,Entidades!$A$1:$B$229,2,FALSE)</f>
        <v>AGENCIA NACIONAL DE HIDROCARBUROS - ANH</v>
      </c>
      <c r="C972" s="11" t="s">
        <v>16</v>
      </c>
      <c r="D972" s="12">
        <v>23760820</v>
      </c>
      <c r="E972" s="12">
        <v>5558700</v>
      </c>
      <c r="F972" s="12">
        <f t="shared" ref="F972:F1035" si="30">E972-D972</f>
        <v>-18202120</v>
      </c>
      <c r="G972" s="13">
        <f t="shared" ref="G972:G1035" si="31">IF(D972&gt;0,((E972-D972)/D972),"NA")</f>
        <v>-0.76605605362104512</v>
      </c>
    </row>
    <row r="973" spans="1:7" x14ac:dyDescent="0.3">
      <c r="A973" s="10" t="s">
        <v>123</v>
      </c>
      <c r="B973" s="11" t="str">
        <f>VLOOKUP(A973,Entidades!$A$1:$B$229,2,FALSE)</f>
        <v>AGENCIA NACIONAL DE HIDROCARBUROS - ANH</v>
      </c>
      <c r="C973" s="11" t="s">
        <v>18</v>
      </c>
      <c r="D973" s="12">
        <v>623732995</v>
      </c>
      <c r="E973" s="12"/>
      <c r="F973" s="12">
        <f t="shared" si="30"/>
        <v>-623732995</v>
      </c>
      <c r="G973" s="13">
        <f t="shared" si="31"/>
        <v>-1</v>
      </c>
    </row>
    <row r="974" spans="1:7" x14ac:dyDescent="0.3">
      <c r="A974" s="10" t="s">
        <v>125</v>
      </c>
      <c r="B974" s="11" t="str">
        <f>VLOOKUP(A974,Entidades!$A$1:$B$229,2,FALSE)</f>
        <v>AGENCIA NACIONAL DE MINERIA - ANM</v>
      </c>
      <c r="C974" s="11" t="s">
        <v>4</v>
      </c>
      <c r="D974" s="12">
        <v>9018000</v>
      </c>
      <c r="E974" s="12">
        <v>22397720</v>
      </c>
      <c r="F974" s="12">
        <f t="shared" si="30"/>
        <v>13379720</v>
      </c>
      <c r="G974" s="13">
        <f t="shared" si="31"/>
        <v>1.4836682191173209</v>
      </c>
    </row>
    <row r="975" spans="1:7" x14ac:dyDescent="0.3">
      <c r="A975" s="10" t="s">
        <v>125</v>
      </c>
      <c r="B975" s="11" t="str">
        <f>VLOOKUP(A975,Entidades!$A$1:$B$229,2,FALSE)</f>
        <v>AGENCIA NACIONAL DE MINERIA - ANM</v>
      </c>
      <c r="C975" s="11" t="s">
        <v>5</v>
      </c>
      <c r="D975" s="12">
        <v>4706940473.4799995</v>
      </c>
      <c r="E975" s="12">
        <v>5132301086.3999996</v>
      </c>
      <c r="F975" s="12">
        <f t="shared" si="30"/>
        <v>425360612.92000008</v>
      </c>
      <c r="G975" s="13">
        <f t="shared" si="31"/>
        <v>9.036881076286836E-2</v>
      </c>
    </row>
    <row r="976" spans="1:7" x14ac:dyDescent="0.3">
      <c r="A976" s="10" t="s">
        <v>125</v>
      </c>
      <c r="B976" s="11" t="str">
        <f>VLOOKUP(A976,Entidades!$A$1:$B$229,2,FALSE)</f>
        <v>AGENCIA NACIONAL DE MINERIA - ANM</v>
      </c>
      <c r="C976" s="11" t="s">
        <v>6</v>
      </c>
      <c r="D976" s="12">
        <v>14995208.539999999</v>
      </c>
      <c r="E976" s="12">
        <v>17110863.449999999</v>
      </c>
      <c r="F976" s="12">
        <f t="shared" si="30"/>
        <v>2115654.91</v>
      </c>
      <c r="G976" s="13">
        <f t="shared" si="31"/>
        <v>0.14108872873334513</v>
      </c>
    </row>
    <row r="977" spans="1:7" x14ac:dyDescent="0.3">
      <c r="A977" s="10" t="s">
        <v>125</v>
      </c>
      <c r="B977" s="11" t="str">
        <f>VLOOKUP(A977,Entidades!$A$1:$B$229,2,FALSE)</f>
        <v>AGENCIA NACIONAL DE MINERIA - ANM</v>
      </c>
      <c r="C977" s="11" t="s">
        <v>7</v>
      </c>
      <c r="D977" s="12">
        <v>430813448.61000001</v>
      </c>
      <c r="E977" s="12">
        <v>491317476.55000001</v>
      </c>
      <c r="F977" s="12">
        <f t="shared" si="30"/>
        <v>60504027.939999998</v>
      </c>
      <c r="G977" s="13">
        <f t="shared" si="31"/>
        <v>0.14044136304289825</v>
      </c>
    </row>
    <row r="978" spans="1:7" x14ac:dyDescent="0.3">
      <c r="A978" s="10" t="s">
        <v>125</v>
      </c>
      <c r="B978" s="11" t="str">
        <f>VLOOKUP(A978,Entidades!$A$1:$B$229,2,FALSE)</f>
        <v>AGENCIA NACIONAL DE MINERIA - ANM</v>
      </c>
      <c r="C978" s="11" t="s">
        <v>8</v>
      </c>
      <c r="D978" s="12">
        <v>18078785209</v>
      </c>
      <c r="E978" s="12">
        <v>26875055532</v>
      </c>
      <c r="F978" s="12">
        <f t="shared" si="30"/>
        <v>8796270323</v>
      </c>
      <c r="G978" s="13">
        <f t="shared" si="31"/>
        <v>0.48655206759251896</v>
      </c>
    </row>
    <row r="979" spans="1:7" x14ac:dyDescent="0.3">
      <c r="A979" s="10" t="s">
        <v>125</v>
      </c>
      <c r="B979" s="11" t="str">
        <f>VLOOKUP(A979,Entidades!$A$1:$B$229,2,FALSE)</f>
        <v>AGENCIA NACIONAL DE MINERIA - ANM</v>
      </c>
      <c r="C979" s="11" t="s">
        <v>10</v>
      </c>
      <c r="D979" s="12">
        <v>372335128.95999998</v>
      </c>
      <c r="E979" s="12">
        <v>1379651999.3900001</v>
      </c>
      <c r="F979" s="12">
        <f t="shared" si="30"/>
        <v>1007316870.4300001</v>
      </c>
      <c r="G979" s="13">
        <f t="shared" si="31"/>
        <v>2.705403793737164</v>
      </c>
    </row>
    <row r="980" spans="1:7" x14ac:dyDescent="0.3">
      <c r="A980" s="10" t="s">
        <v>125</v>
      </c>
      <c r="B980" s="11" t="str">
        <f>VLOOKUP(A980,Entidades!$A$1:$B$229,2,FALSE)</f>
        <v>AGENCIA NACIONAL DE MINERIA - ANM</v>
      </c>
      <c r="C980" s="11" t="s">
        <v>11</v>
      </c>
      <c r="D980" s="12">
        <v>372965463</v>
      </c>
      <c r="E980" s="12">
        <v>590309240</v>
      </c>
      <c r="F980" s="12">
        <f t="shared" si="30"/>
        <v>217343777</v>
      </c>
      <c r="G980" s="13">
        <f t="shared" si="31"/>
        <v>0.58274504896985591</v>
      </c>
    </row>
    <row r="981" spans="1:7" x14ac:dyDescent="0.3">
      <c r="A981" s="10" t="s">
        <v>125</v>
      </c>
      <c r="B981" s="11" t="str">
        <f>VLOOKUP(A981,Entidades!$A$1:$B$229,2,FALSE)</f>
        <v>AGENCIA NACIONAL DE MINERIA - ANM</v>
      </c>
      <c r="C981" s="11" t="s">
        <v>12</v>
      </c>
      <c r="D981" s="12">
        <v>571325040.40999997</v>
      </c>
      <c r="E981" s="12">
        <v>117228350.53</v>
      </c>
      <c r="F981" s="12">
        <f t="shared" si="30"/>
        <v>-454096689.88</v>
      </c>
      <c r="G981" s="13">
        <f t="shared" si="31"/>
        <v>-0.79481321097728641</v>
      </c>
    </row>
    <row r="982" spans="1:7" x14ac:dyDescent="0.3">
      <c r="A982" s="10" t="s">
        <v>125</v>
      </c>
      <c r="B982" s="11" t="str">
        <f>VLOOKUP(A982,Entidades!$A$1:$B$229,2,FALSE)</f>
        <v>AGENCIA NACIONAL DE MINERIA - ANM</v>
      </c>
      <c r="C982" s="11" t="s">
        <v>13</v>
      </c>
      <c r="D982" s="12">
        <v>260633514</v>
      </c>
      <c r="E982" s="12">
        <v>2176811244.0700002</v>
      </c>
      <c r="F982" s="12">
        <f t="shared" si="30"/>
        <v>1916177730.0700002</v>
      </c>
      <c r="G982" s="13">
        <f t="shared" si="31"/>
        <v>7.3520005185135178</v>
      </c>
    </row>
    <row r="983" spans="1:7" x14ac:dyDescent="0.3">
      <c r="A983" s="10" t="s">
        <v>125</v>
      </c>
      <c r="B983" s="11" t="str">
        <f>VLOOKUP(A983,Entidades!$A$1:$B$229,2,FALSE)</f>
        <v>AGENCIA NACIONAL DE MINERIA - ANM</v>
      </c>
      <c r="C983" s="11" t="s">
        <v>14</v>
      </c>
      <c r="D983" s="12">
        <v>957053447.70000005</v>
      </c>
      <c r="E983" s="12">
        <v>1331296454.97</v>
      </c>
      <c r="F983" s="12">
        <f t="shared" si="30"/>
        <v>374243007.26999998</v>
      </c>
      <c r="G983" s="13">
        <f t="shared" si="31"/>
        <v>0.39103668470071795</v>
      </c>
    </row>
    <row r="984" spans="1:7" x14ac:dyDescent="0.3">
      <c r="A984" s="10" t="s">
        <v>125</v>
      </c>
      <c r="B984" s="11" t="str">
        <f>VLOOKUP(A984,Entidades!$A$1:$B$229,2,FALSE)</f>
        <v>AGENCIA NACIONAL DE MINERIA - ANM</v>
      </c>
      <c r="C984" s="11" t="s">
        <v>292</v>
      </c>
      <c r="D984" s="12">
        <v>1954194753.1600001</v>
      </c>
      <c r="E984" s="12">
        <v>2531253798.4299998</v>
      </c>
      <c r="F984" s="12">
        <f t="shared" si="30"/>
        <v>577059045.26999974</v>
      </c>
      <c r="G984" s="13">
        <f t="shared" si="31"/>
        <v>0.29529249545720837</v>
      </c>
    </row>
    <row r="985" spans="1:7" x14ac:dyDescent="0.3">
      <c r="A985" s="10" t="s">
        <v>125</v>
      </c>
      <c r="B985" s="11" t="str">
        <f>VLOOKUP(A985,Entidades!$A$1:$B$229,2,FALSE)</f>
        <v>AGENCIA NACIONAL DE MINERIA - ANM</v>
      </c>
      <c r="C985" s="11" t="s">
        <v>15</v>
      </c>
      <c r="D985" s="12">
        <v>952073115.2299999</v>
      </c>
      <c r="E985" s="12">
        <v>1495538537.6199999</v>
      </c>
      <c r="F985" s="12">
        <f t="shared" si="30"/>
        <v>543465422.38999999</v>
      </c>
      <c r="G985" s="13">
        <f t="shared" si="31"/>
        <v>0.57082320012650578</v>
      </c>
    </row>
    <row r="986" spans="1:7" x14ac:dyDescent="0.3">
      <c r="A986" s="10" t="s">
        <v>126</v>
      </c>
      <c r="B986" s="11" t="str">
        <f>VLOOKUP(A986,Entidades!$A$1:$B$229,2,FALSE)</f>
        <v>MINISTERIO EDUCACION NACIONAL - GESTION GENERAL</v>
      </c>
      <c r="C986" s="11" t="s">
        <v>5</v>
      </c>
      <c r="D986" s="12">
        <v>768926100</v>
      </c>
      <c r="E986" s="12"/>
      <c r="F986" s="12">
        <f t="shared" si="30"/>
        <v>-768926100</v>
      </c>
      <c r="G986" s="13">
        <f t="shared" si="31"/>
        <v>-1</v>
      </c>
    </row>
    <row r="987" spans="1:7" x14ac:dyDescent="0.3">
      <c r="A987" s="10" t="s">
        <v>126</v>
      </c>
      <c r="B987" s="11" t="str">
        <f>VLOOKUP(A987,Entidades!$A$1:$B$229,2,FALSE)</f>
        <v>MINISTERIO EDUCACION NACIONAL - GESTION GENERAL</v>
      </c>
      <c r="C987" s="11" t="s">
        <v>25</v>
      </c>
      <c r="D987" s="12">
        <v>2035436</v>
      </c>
      <c r="E987" s="12"/>
      <c r="F987" s="12">
        <f t="shared" si="30"/>
        <v>-2035436</v>
      </c>
      <c r="G987" s="13">
        <f t="shared" si="31"/>
        <v>-1</v>
      </c>
    </row>
    <row r="988" spans="1:7" x14ac:dyDescent="0.3">
      <c r="A988" s="10" t="s">
        <v>126</v>
      </c>
      <c r="B988" s="11" t="str">
        <f>VLOOKUP(A988,Entidades!$A$1:$B$229,2,FALSE)</f>
        <v>MINISTERIO EDUCACION NACIONAL - GESTION GENERAL</v>
      </c>
      <c r="C988" s="11" t="s">
        <v>6</v>
      </c>
      <c r="D988" s="12">
        <v>50106712</v>
      </c>
      <c r="E988" s="12">
        <v>56731900</v>
      </c>
      <c r="F988" s="12">
        <f t="shared" si="30"/>
        <v>6625188</v>
      </c>
      <c r="G988" s="13">
        <f t="shared" si="31"/>
        <v>0.1322215674419028</v>
      </c>
    </row>
    <row r="989" spans="1:7" x14ac:dyDescent="0.3">
      <c r="A989" s="10" t="s">
        <v>126</v>
      </c>
      <c r="B989" s="11" t="str">
        <f>VLOOKUP(A989,Entidades!$A$1:$B$229,2,FALSE)</f>
        <v>MINISTERIO EDUCACION NACIONAL - GESTION GENERAL</v>
      </c>
      <c r="C989" s="11" t="s">
        <v>7</v>
      </c>
      <c r="D989" s="12">
        <v>441810322</v>
      </c>
      <c r="E989" s="12">
        <v>464676949</v>
      </c>
      <c r="F989" s="12">
        <f t="shared" si="30"/>
        <v>22866627</v>
      </c>
      <c r="G989" s="13">
        <f t="shared" si="31"/>
        <v>5.1756660859544154E-2</v>
      </c>
    </row>
    <row r="990" spans="1:7" x14ac:dyDescent="0.3">
      <c r="A990" s="10" t="s">
        <v>126</v>
      </c>
      <c r="B990" s="11" t="str">
        <f>VLOOKUP(A990,Entidades!$A$1:$B$229,2,FALSE)</f>
        <v>MINISTERIO EDUCACION NACIONAL - GESTION GENERAL</v>
      </c>
      <c r="C990" s="11" t="s">
        <v>8</v>
      </c>
      <c r="D990" s="12">
        <v>59965628220</v>
      </c>
      <c r="E990" s="12">
        <v>62063193422</v>
      </c>
      <c r="F990" s="12">
        <f t="shared" si="30"/>
        <v>2097565202</v>
      </c>
      <c r="G990" s="13">
        <f t="shared" si="31"/>
        <v>3.4979458470851321E-2</v>
      </c>
    </row>
    <row r="991" spans="1:7" x14ac:dyDescent="0.3">
      <c r="A991" s="10" t="s">
        <v>126</v>
      </c>
      <c r="B991" s="11" t="str">
        <f>VLOOKUP(A991,Entidades!$A$1:$B$229,2,FALSE)</f>
        <v>MINISTERIO EDUCACION NACIONAL - GESTION GENERAL</v>
      </c>
      <c r="C991" s="11" t="s">
        <v>10</v>
      </c>
      <c r="D991" s="12">
        <v>1963206912.9099998</v>
      </c>
      <c r="E991" s="12">
        <v>2842867984.1000004</v>
      </c>
      <c r="F991" s="12">
        <f t="shared" si="30"/>
        <v>879661071.19000053</v>
      </c>
      <c r="G991" s="13">
        <f t="shared" si="31"/>
        <v>0.44807353998469096</v>
      </c>
    </row>
    <row r="992" spans="1:7" x14ac:dyDescent="0.3">
      <c r="A992" s="10" t="s">
        <v>126</v>
      </c>
      <c r="B992" s="11" t="str">
        <f>VLOOKUP(A992,Entidades!$A$1:$B$229,2,FALSE)</f>
        <v>MINISTERIO EDUCACION NACIONAL - GESTION GENERAL</v>
      </c>
      <c r="C992" s="11" t="s">
        <v>11</v>
      </c>
      <c r="D992" s="12">
        <v>1431896408</v>
      </c>
      <c r="E992" s="12">
        <v>753272524</v>
      </c>
      <c r="F992" s="12">
        <f t="shared" si="30"/>
        <v>-678623884</v>
      </c>
      <c r="G992" s="13">
        <f t="shared" si="31"/>
        <v>-0.47393364506575397</v>
      </c>
    </row>
    <row r="993" spans="1:7" x14ac:dyDescent="0.3">
      <c r="A993" s="10" t="s">
        <v>126</v>
      </c>
      <c r="B993" s="11" t="str">
        <f>VLOOKUP(A993,Entidades!$A$1:$B$229,2,FALSE)</f>
        <v>MINISTERIO EDUCACION NACIONAL - GESTION GENERAL</v>
      </c>
      <c r="C993" s="11" t="s">
        <v>12</v>
      </c>
      <c r="D993" s="12">
        <v>391649394348.95001</v>
      </c>
      <c r="E993" s="12">
        <v>714714180386.66992</v>
      </c>
      <c r="F993" s="12">
        <f t="shared" si="30"/>
        <v>323064786037.71991</v>
      </c>
      <c r="G993" s="13">
        <f t="shared" si="31"/>
        <v>0.82488263916444893</v>
      </c>
    </row>
    <row r="994" spans="1:7" x14ac:dyDescent="0.3">
      <c r="A994" s="10" t="s">
        <v>126</v>
      </c>
      <c r="B994" s="11" t="str">
        <f>VLOOKUP(A994,Entidades!$A$1:$B$229,2,FALSE)</f>
        <v>MINISTERIO EDUCACION NACIONAL - GESTION GENERAL</v>
      </c>
      <c r="C994" s="11" t="s">
        <v>13</v>
      </c>
      <c r="D994" s="12">
        <v>9360308229.4300003</v>
      </c>
      <c r="E994" s="12">
        <v>39255412835.209999</v>
      </c>
      <c r="F994" s="12">
        <f t="shared" si="30"/>
        <v>29895104605.779999</v>
      </c>
      <c r="G994" s="13">
        <f t="shared" si="31"/>
        <v>3.19381625829222</v>
      </c>
    </row>
    <row r="995" spans="1:7" x14ac:dyDescent="0.3">
      <c r="A995" s="10" t="s">
        <v>126</v>
      </c>
      <c r="B995" s="11" t="str">
        <f>VLOOKUP(A995,Entidades!$A$1:$B$229,2,FALSE)</f>
        <v>MINISTERIO EDUCACION NACIONAL - GESTION GENERAL</v>
      </c>
      <c r="C995" s="11" t="s">
        <v>14</v>
      </c>
      <c r="D995" s="12">
        <v>3629478527.5199995</v>
      </c>
      <c r="E995" s="12">
        <v>3246079901.3000007</v>
      </c>
      <c r="F995" s="12">
        <f t="shared" si="30"/>
        <v>-383398626.21999884</v>
      </c>
      <c r="G995" s="13">
        <f t="shared" si="31"/>
        <v>-0.10563463134247354</v>
      </c>
    </row>
    <row r="996" spans="1:7" x14ac:dyDescent="0.3">
      <c r="A996" s="10" t="s">
        <v>126</v>
      </c>
      <c r="B996" s="11" t="str">
        <f>VLOOKUP(A996,Entidades!$A$1:$B$229,2,FALSE)</f>
        <v>MINISTERIO EDUCACION NACIONAL - GESTION GENERAL</v>
      </c>
      <c r="C996" s="11" t="s">
        <v>292</v>
      </c>
      <c r="D996" s="12">
        <v>1156634123.8199999</v>
      </c>
      <c r="E996" s="12">
        <v>1259998788.6800001</v>
      </c>
      <c r="F996" s="12">
        <f t="shared" si="30"/>
        <v>103364664.86000013</v>
      </c>
      <c r="G996" s="13">
        <f t="shared" si="31"/>
        <v>8.9366777904337669E-2</v>
      </c>
    </row>
    <row r="997" spans="1:7" x14ac:dyDescent="0.3">
      <c r="A997" s="10" t="s">
        <v>126</v>
      </c>
      <c r="B997" s="11" t="str">
        <f>VLOOKUP(A997,Entidades!$A$1:$B$229,2,FALSE)</f>
        <v>MINISTERIO EDUCACION NACIONAL - GESTION GENERAL</v>
      </c>
      <c r="C997" s="11" t="s">
        <v>15</v>
      </c>
      <c r="D997" s="12">
        <v>4509453033.3400002</v>
      </c>
      <c r="E997" s="12">
        <v>6847437162.1899986</v>
      </c>
      <c r="F997" s="12">
        <f t="shared" si="30"/>
        <v>2337984128.8499985</v>
      </c>
      <c r="G997" s="13">
        <f t="shared" si="31"/>
        <v>0.51846290704536557</v>
      </c>
    </row>
    <row r="998" spans="1:7" x14ac:dyDescent="0.3">
      <c r="A998" s="10" t="s">
        <v>128</v>
      </c>
      <c r="B998" s="11" t="str">
        <f>VLOOKUP(A998,Entidades!$A$1:$B$229,2,FALSE)</f>
        <v>INSTITUTO NACIONAL PARA SORDOS (INSOR)</v>
      </c>
      <c r="C998" s="11" t="s">
        <v>4</v>
      </c>
      <c r="D998" s="12">
        <v>49830298</v>
      </c>
      <c r="E998" s="12">
        <v>1626334</v>
      </c>
      <c r="F998" s="12">
        <f t="shared" si="30"/>
        <v>-48203964</v>
      </c>
      <c r="G998" s="13">
        <f t="shared" si="31"/>
        <v>-0.96736254717962955</v>
      </c>
    </row>
    <row r="999" spans="1:7" x14ac:dyDescent="0.3">
      <c r="A999" s="10" t="s">
        <v>128</v>
      </c>
      <c r="B999" s="11" t="str">
        <f>VLOOKUP(A999,Entidades!$A$1:$B$229,2,FALSE)</f>
        <v>INSTITUTO NACIONAL PARA SORDOS (INSOR)</v>
      </c>
      <c r="C999" s="11" t="s">
        <v>6</v>
      </c>
      <c r="D999" s="12">
        <v>3804830</v>
      </c>
      <c r="E999" s="12">
        <v>5288680</v>
      </c>
      <c r="F999" s="12">
        <f t="shared" si="30"/>
        <v>1483850</v>
      </c>
      <c r="G999" s="13">
        <f t="shared" si="31"/>
        <v>0.38999114283686787</v>
      </c>
    </row>
    <row r="1000" spans="1:7" x14ac:dyDescent="0.3">
      <c r="A1000" s="10" t="s">
        <v>128</v>
      </c>
      <c r="B1000" s="11" t="str">
        <f>VLOOKUP(A1000,Entidades!$A$1:$B$229,2,FALSE)</f>
        <v>INSTITUTO NACIONAL PARA SORDOS (INSOR)</v>
      </c>
      <c r="C1000" s="11" t="s">
        <v>7</v>
      </c>
      <c r="D1000" s="12">
        <v>72354720</v>
      </c>
      <c r="E1000" s="12">
        <v>93912001</v>
      </c>
      <c r="F1000" s="12">
        <f t="shared" si="30"/>
        <v>21557281</v>
      </c>
      <c r="G1000" s="13">
        <f t="shared" si="31"/>
        <v>0.29793883522733555</v>
      </c>
    </row>
    <row r="1001" spans="1:7" x14ac:dyDescent="0.3">
      <c r="A1001" s="10" t="s">
        <v>128</v>
      </c>
      <c r="B1001" s="11" t="str">
        <f>VLOOKUP(A1001,Entidades!$A$1:$B$229,2,FALSE)</f>
        <v>INSTITUTO NACIONAL PARA SORDOS (INSOR)</v>
      </c>
      <c r="C1001" s="11" t="s">
        <v>8</v>
      </c>
      <c r="D1001" s="12">
        <v>4922723485</v>
      </c>
      <c r="E1001" s="12">
        <v>4891971574</v>
      </c>
      <c r="F1001" s="12">
        <f t="shared" si="30"/>
        <v>-30751911</v>
      </c>
      <c r="G1001" s="13">
        <f t="shared" si="31"/>
        <v>-6.2469304021856914E-3</v>
      </c>
    </row>
    <row r="1002" spans="1:7" x14ac:dyDescent="0.3">
      <c r="A1002" s="10" t="s">
        <v>128</v>
      </c>
      <c r="B1002" s="11" t="str">
        <f>VLOOKUP(A1002,Entidades!$A$1:$B$229,2,FALSE)</f>
        <v>INSTITUTO NACIONAL PARA SORDOS (INSOR)</v>
      </c>
      <c r="C1002" s="11" t="s">
        <v>10</v>
      </c>
      <c r="D1002" s="12">
        <v>42716853</v>
      </c>
      <c r="E1002" s="12">
        <v>6981078</v>
      </c>
      <c r="F1002" s="12">
        <f t="shared" si="30"/>
        <v>-35735775</v>
      </c>
      <c r="G1002" s="13">
        <f t="shared" si="31"/>
        <v>-0.83657321385543082</v>
      </c>
    </row>
    <row r="1003" spans="1:7" x14ac:dyDescent="0.3">
      <c r="A1003" s="10" t="s">
        <v>128</v>
      </c>
      <c r="B1003" s="11" t="str">
        <f>VLOOKUP(A1003,Entidades!$A$1:$B$229,2,FALSE)</f>
        <v>INSTITUTO NACIONAL PARA SORDOS (INSOR)</v>
      </c>
      <c r="C1003" s="11" t="s">
        <v>11</v>
      </c>
      <c r="D1003" s="12">
        <v>66089644</v>
      </c>
      <c r="E1003" s="12">
        <v>31138727</v>
      </c>
      <c r="F1003" s="12">
        <f t="shared" si="30"/>
        <v>-34950917</v>
      </c>
      <c r="G1003" s="13">
        <f t="shared" si="31"/>
        <v>-0.52884105412944882</v>
      </c>
    </row>
    <row r="1004" spans="1:7" x14ac:dyDescent="0.3">
      <c r="A1004" s="10" t="s">
        <v>128</v>
      </c>
      <c r="B1004" s="11" t="str">
        <f>VLOOKUP(A1004,Entidades!$A$1:$B$229,2,FALSE)</f>
        <v>INSTITUTO NACIONAL PARA SORDOS (INSOR)</v>
      </c>
      <c r="C1004" s="11" t="s">
        <v>12</v>
      </c>
      <c r="D1004" s="12">
        <v>188738203</v>
      </c>
      <c r="E1004" s="12">
        <v>156370351.63</v>
      </c>
      <c r="F1004" s="12">
        <f t="shared" si="30"/>
        <v>-32367851.370000005</v>
      </c>
      <c r="G1004" s="13">
        <f t="shared" si="31"/>
        <v>-0.17149602388658963</v>
      </c>
    </row>
    <row r="1005" spans="1:7" x14ac:dyDescent="0.3">
      <c r="A1005" s="10" t="s">
        <v>128</v>
      </c>
      <c r="B1005" s="11" t="str">
        <f>VLOOKUP(A1005,Entidades!$A$1:$B$229,2,FALSE)</f>
        <v>INSTITUTO NACIONAL PARA SORDOS (INSOR)</v>
      </c>
      <c r="C1005" s="11" t="s">
        <v>13</v>
      </c>
      <c r="D1005" s="12">
        <v>116795136.28</v>
      </c>
      <c r="E1005" s="12">
        <v>29096711.340000004</v>
      </c>
      <c r="F1005" s="12">
        <f t="shared" si="30"/>
        <v>-87698424.939999998</v>
      </c>
      <c r="G1005" s="13">
        <f t="shared" si="31"/>
        <v>-0.75087394675198882</v>
      </c>
    </row>
    <row r="1006" spans="1:7" x14ac:dyDescent="0.3">
      <c r="A1006" s="10" t="s">
        <v>128</v>
      </c>
      <c r="B1006" s="11" t="str">
        <f>VLOOKUP(A1006,Entidades!$A$1:$B$229,2,FALSE)</f>
        <v>INSTITUTO NACIONAL PARA SORDOS (INSOR)</v>
      </c>
      <c r="C1006" s="11" t="s">
        <v>14</v>
      </c>
      <c r="D1006" s="12">
        <v>52329802</v>
      </c>
      <c r="E1006" s="12">
        <v>208710222</v>
      </c>
      <c r="F1006" s="12">
        <f t="shared" si="30"/>
        <v>156380420</v>
      </c>
      <c r="G1006" s="13">
        <f t="shared" si="31"/>
        <v>2.9883625395716193</v>
      </c>
    </row>
    <row r="1007" spans="1:7" x14ac:dyDescent="0.3">
      <c r="A1007" s="10" t="s">
        <v>128</v>
      </c>
      <c r="B1007" s="11" t="str">
        <f>VLOOKUP(A1007,Entidades!$A$1:$B$229,2,FALSE)</f>
        <v>INSTITUTO NACIONAL PARA SORDOS (INSOR)</v>
      </c>
      <c r="C1007" s="11" t="s">
        <v>15</v>
      </c>
      <c r="D1007" s="12">
        <v>833250</v>
      </c>
      <c r="E1007" s="12">
        <v>4378650</v>
      </c>
      <c r="F1007" s="12">
        <f t="shared" si="30"/>
        <v>3545400</v>
      </c>
      <c r="G1007" s="13">
        <f t="shared" si="31"/>
        <v>4.2549054905490546</v>
      </c>
    </row>
    <row r="1008" spans="1:7" x14ac:dyDescent="0.3">
      <c r="A1008" s="10" t="s">
        <v>128</v>
      </c>
      <c r="B1008" s="11" t="str">
        <f>VLOOKUP(A1008,Entidades!$A$1:$B$229,2,FALSE)</f>
        <v>INSTITUTO NACIONAL PARA SORDOS (INSOR)</v>
      </c>
      <c r="C1008" s="11" t="s">
        <v>16</v>
      </c>
      <c r="D1008" s="12"/>
      <c r="E1008" s="12">
        <v>120000</v>
      </c>
      <c r="F1008" s="12">
        <f t="shared" si="30"/>
        <v>120000</v>
      </c>
      <c r="G1008" s="13" t="str">
        <f t="shared" si="31"/>
        <v>NA</v>
      </c>
    </row>
    <row r="1009" spans="1:7" x14ac:dyDescent="0.3">
      <c r="A1009" s="10" t="s">
        <v>130</v>
      </c>
      <c r="B1009" s="11" t="str">
        <f>VLOOKUP(A1009,Entidades!$A$1:$B$229,2,FALSE)</f>
        <v>INSTITUTO NACIONAL PARA CIEGOS (INCI)</v>
      </c>
      <c r="C1009" s="11" t="s">
        <v>6</v>
      </c>
      <c r="D1009" s="12">
        <v>6389295.9000000004</v>
      </c>
      <c r="E1009" s="12">
        <v>5880940</v>
      </c>
      <c r="F1009" s="12">
        <f t="shared" si="30"/>
        <v>-508355.90000000037</v>
      </c>
      <c r="G1009" s="13">
        <f t="shared" si="31"/>
        <v>-7.9563680874445084E-2</v>
      </c>
    </row>
    <row r="1010" spans="1:7" x14ac:dyDescent="0.3">
      <c r="A1010" s="10" t="s">
        <v>130</v>
      </c>
      <c r="B1010" s="11" t="str">
        <f>VLOOKUP(A1010,Entidades!$A$1:$B$229,2,FALSE)</f>
        <v>INSTITUTO NACIONAL PARA CIEGOS (INCI)</v>
      </c>
      <c r="C1010" s="11" t="s">
        <v>7</v>
      </c>
      <c r="D1010" s="12">
        <v>45694410</v>
      </c>
      <c r="E1010" s="12">
        <v>50234710</v>
      </c>
      <c r="F1010" s="12">
        <f t="shared" si="30"/>
        <v>4540300</v>
      </c>
      <c r="G1010" s="13">
        <f t="shared" si="31"/>
        <v>9.936226334906173E-2</v>
      </c>
    </row>
    <row r="1011" spans="1:7" x14ac:dyDescent="0.3">
      <c r="A1011" s="10" t="s">
        <v>130</v>
      </c>
      <c r="B1011" s="11" t="str">
        <f>VLOOKUP(A1011,Entidades!$A$1:$B$229,2,FALSE)</f>
        <v>INSTITUTO NACIONAL PARA CIEGOS (INCI)</v>
      </c>
      <c r="C1011" s="11" t="s">
        <v>8</v>
      </c>
      <c r="D1011" s="12">
        <v>1148269517</v>
      </c>
      <c r="E1011" s="12">
        <v>1315745096</v>
      </c>
      <c r="F1011" s="12">
        <f t="shared" si="30"/>
        <v>167475579</v>
      </c>
      <c r="G1011" s="13">
        <f t="shared" si="31"/>
        <v>0.14585040926415188</v>
      </c>
    </row>
    <row r="1012" spans="1:7" x14ac:dyDescent="0.3">
      <c r="A1012" s="10" t="s">
        <v>130</v>
      </c>
      <c r="B1012" s="11" t="str">
        <f>VLOOKUP(A1012,Entidades!$A$1:$B$229,2,FALSE)</f>
        <v>INSTITUTO NACIONAL PARA CIEGOS (INCI)</v>
      </c>
      <c r="C1012" s="11" t="s">
        <v>10</v>
      </c>
      <c r="D1012" s="12">
        <v>6610008</v>
      </c>
      <c r="E1012" s="12">
        <v>7242116</v>
      </c>
      <c r="F1012" s="12">
        <f t="shared" si="30"/>
        <v>632108</v>
      </c>
      <c r="G1012" s="13">
        <f t="shared" si="31"/>
        <v>9.5628931160143829E-2</v>
      </c>
    </row>
    <row r="1013" spans="1:7" x14ac:dyDescent="0.3">
      <c r="A1013" s="10" t="s">
        <v>130</v>
      </c>
      <c r="B1013" s="11" t="str">
        <f>VLOOKUP(A1013,Entidades!$A$1:$B$229,2,FALSE)</f>
        <v>INSTITUTO NACIONAL PARA CIEGOS (INCI)</v>
      </c>
      <c r="C1013" s="11" t="s">
        <v>11</v>
      </c>
      <c r="D1013" s="12">
        <v>55076914</v>
      </c>
      <c r="E1013" s="12">
        <v>97312015</v>
      </c>
      <c r="F1013" s="12">
        <f t="shared" si="30"/>
        <v>42235101</v>
      </c>
      <c r="G1013" s="13">
        <f t="shared" si="31"/>
        <v>0.76683855235607423</v>
      </c>
    </row>
    <row r="1014" spans="1:7" x14ac:dyDescent="0.3">
      <c r="A1014" s="10" t="s">
        <v>130</v>
      </c>
      <c r="B1014" s="11" t="str">
        <f>VLOOKUP(A1014,Entidades!$A$1:$B$229,2,FALSE)</f>
        <v>INSTITUTO NACIONAL PARA CIEGOS (INCI)</v>
      </c>
      <c r="C1014" s="11" t="s">
        <v>12</v>
      </c>
      <c r="D1014" s="12">
        <v>7732498</v>
      </c>
      <c r="E1014" s="12">
        <v>41331662</v>
      </c>
      <c r="F1014" s="12">
        <f t="shared" si="30"/>
        <v>33599164</v>
      </c>
      <c r="G1014" s="13">
        <f t="shared" si="31"/>
        <v>4.3451888380701815</v>
      </c>
    </row>
    <row r="1015" spans="1:7" x14ac:dyDescent="0.3">
      <c r="A1015" s="10" t="s">
        <v>130</v>
      </c>
      <c r="B1015" s="11" t="str">
        <f>VLOOKUP(A1015,Entidades!$A$1:$B$229,2,FALSE)</f>
        <v>INSTITUTO NACIONAL PARA CIEGOS (INCI)</v>
      </c>
      <c r="C1015" s="11" t="s">
        <v>13</v>
      </c>
      <c r="D1015" s="12">
        <v>179471992.34</v>
      </c>
      <c r="E1015" s="12">
        <v>174135027.38999999</v>
      </c>
      <c r="F1015" s="12">
        <f t="shared" si="30"/>
        <v>-5336964.9500000179</v>
      </c>
      <c r="G1015" s="13">
        <f t="shared" si="31"/>
        <v>-2.9737035179781289E-2</v>
      </c>
    </row>
    <row r="1016" spans="1:7" x14ac:dyDescent="0.3">
      <c r="A1016" s="10" t="s">
        <v>130</v>
      </c>
      <c r="B1016" s="11" t="str">
        <f>VLOOKUP(A1016,Entidades!$A$1:$B$229,2,FALSE)</f>
        <v>INSTITUTO NACIONAL PARA CIEGOS (INCI)</v>
      </c>
      <c r="C1016" s="11" t="s">
        <v>14</v>
      </c>
      <c r="D1016" s="12">
        <v>57789119</v>
      </c>
      <c r="E1016" s="12">
        <v>49014164</v>
      </c>
      <c r="F1016" s="12">
        <f t="shared" si="30"/>
        <v>-8774955</v>
      </c>
      <c r="G1016" s="13">
        <f t="shared" si="31"/>
        <v>-0.15184441555511513</v>
      </c>
    </row>
    <row r="1017" spans="1:7" x14ac:dyDescent="0.3">
      <c r="A1017" s="10" t="s">
        <v>130</v>
      </c>
      <c r="B1017" s="11" t="str">
        <f>VLOOKUP(A1017,Entidades!$A$1:$B$229,2,FALSE)</f>
        <v>INSTITUTO NACIONAL PARA CIEGOS (INCI)</v>
      </c>
      <c r="C1017" s="11" t="s">
        <v>292</v>
      </c>
      <c r="D1017" s="12">
        <v>133620570.88</v>
      </c>
      <c r="E1017" s="12">
        <v>129428214</v>
      </c>
      <c r="F1017" s="12">
        <f t="shared" si="30"/>
        <v>-4192356.8799999952</v>
      </c>
      <c r="G1017" s="13">
        <f t="shared" si="31"/>
        <v>-3.1375085829898196E-2</v>
      </c>
    </row>
    <row r="1018" spans="1:7" x14ac:dyDescent="0.3">
      <c r="A1018" s="10" t="s">
        <v>130</v>
      </c>
      <c r="B1018" s="11" t="str">
        <f>VLOOKUP(A1018,Entidades!$A$1:$B$229,2,FALSE)</f>
        <v>INSTITUTO NACIONAL PARA CIEGOS (INCI)</v>
      </c>
      <c r="C1018" s="11" t="s">
        <v>15</v>
      </c>
      <c r="D1018" s="12">
        <v>56998842</v>
      </c>
      <c r="E1018" s="12">
        <v>58247167</v>
      </c>
      <c r="F1018" s="12">
        <f t="shared" si="30"/>
        <v>1248325</v>
      </c>
      <c r="G1018" s="13">
        <f t="shared" si="31"/>
        <v>2.1900883530230317E-2</v>
      </c>
    </row>
    <row r="1019" spans="1:7" x14ac:dyDescent="0.3">
      <c r="A1019" s="10" t="s">
        <v>130</v>
      </c>
      <c r="B1019" s="11" t="str">
        <f>VLOOKUP(A1019,Entidades!$A$1:$B$229,2,FALSE)</f>
        <v>INSTITUTO NACIONAL PARA CIEGOS (INCI)</v>
      </c>
      <c r="C1019" s="11" t="s">
        <v>16</v>
      </c>
      <c r="D1019" s="12">
        <v>418245</v>
      </c>
      <c r="E1019" s="12"/>
      <c r="F1019" s="12">
        <f t="shared" si="30"/>
        <v>-418245</v>
      </c>
      <c r="G1019" s="13">
        <f t="shared" si="31"/>
        <v>-1</v>
      </c>
    </row>
    <row r="1020" spans="1:7" x14ac:dyDescent="0.3">
      <c r="A1020" s="10" t="s">
        <v>132</v>
      </c>
      <c r="B1020" s="11" t="str">
        <f>VLOOKUP(A1020,Entidades!$A$1:$B$229,2,FALSE)</f>
        <v>ESCUELA TECNOLOGICA INSTITUTO TECNICO CENTRAL</v>
      </c>
      <c r="C1020" s="11" t="s">
        <v>4</v>
      </c>
      <c r="D1020" s="12">
        <v>6100330.6299999999</v>
      </c>
      <c r="E1020" s="12">
        <v>2355345</v>
      </c>
      <c r="F1020" s="12">
        <f t="shared" si="30"/>
        <v>-3744985.63</v>
      </c>
      <c r="G1020" s="13">
        <f t="shared" si="31"/>
        <v>-0.61389879617065934</v>
      </c>
    </row>
    <row r="1021" spans="1:7" x14ac:dyDescent="0.3">
      <c r="A1021" s="10" t="s">
        <v>132</v>
      </c>
      <c r="B1021" s="11" t="str">
        <f>VLOOKUP(A1021,Entidades!$A$1:$B$229,2,FALSE)</f>
        <v>ESCUELA TECNOLOGICA INSTITUTO TECNICO CENTRAL</v>
      </c>
      <c r="C1021" s="11" t="s">
        <v>5</v>
      </c>
      <c r="D1021" s="12">
        <v>20706000</v>
      </c>
      <c r="E1021" s="12">
        <v>30959368.359999999</v>
      </c>
      <c r="F1021" s="12">
        <f t="shared" si="30"/>
        <v>10253368.359999999</v>
      </c>
      <c r="G1021" s="13">
        <f t="shared" si="31"/>
        <v>0.4951882719984545</v>
      </c>
    </row>
    <row r="1022" spans="1:7" x14ac:dyDescent="0.3">
      <c r="A1022" s="10" t="s">
        <v>132</v>
      </c>
      <c r="B1022" s="11" t="str">
        <f>VLOOKUP(A1022,Entidades!$A$1:$B$229,2,FALSE)</f>
        <v>ESCUELA TECNOLOGICA INSTITUTO TECNICO CENTRAL</v>
      </c>
      <c r="C1022" s="11" t="s">
        <v>6</v>
      </c>
      <c r="D1022" s="12">
        <v>396751333.12</v>
      </c>
      <c r="E1022" s="12">
        <v>107293881.86</v>
      </c>
      <c r="F1022" s="12">
        <f t="shared" si="30"/>
        <v>-289457451.25999999</v>
      </c>
      <c r="G1022" s="13">
        <f t="shared" si="31"/>
        <v>-0.72956894431518327</v>
      </c>
    </row>
    <row r="1023" spans="1:7" x14ac:dyDescent="0.3">
      <c r="A1023" s="10" t="s">
        <v>132</v>
      </c>
      <c r="B1023" s="11" t="str">
        <f>VLOOKUP(A1023,Entidades!$A$1:$B$229,2,FALSE)</f>
        <v>ESCUELA TECNOLOGICA INSTITUTO TECNICO CENTRAL</v>
      </c>
      <c r="C1023" s="11" t="s">
        <v>7</v>
      </c>
      <c r="D1023" s="12">
        <v>450111658</v>
      </c>
      <c r="E1023" s="12">
        <v>534520450</v>
      </c>
      <c r="F1023" s="12">
        <f t="shared" si="30"/>
        <v>84408792</v>
      </c>
      <c r="G1023" s="13">
        <f t="shared" si="31"/>
        <v>0.18752856207958959</v>
      </c>
    </row>
    <row r="1024" spans="1:7" x14ac:dyDescent="0.3">
      <c r="A1024" s="10" t="s">
        <v>132</v>
      </c>
      <c r="B1024" s="11" t="str">
        <f>VLOOKUP(A1024,Entidades!$A$1:$B$229,2,FALSE)</f>
        <v>ESCUELA TECNOLOGICA INSTITUTO TECNICO CENTRAL</v>
      </c>
      <c r="C1024" s="11" t="s">
        <v>8</v>
      </c>
      <c r="D1024" s="12">
        <v>4333692449</v>
      </c>
      <c r="E1024" s="12">
        <v>6068230602</v>
      </c>
      <c r="F1024" s="12">
        <f t="shared" si="30"/>
        <v>1734538153</v>
      </c>
      <c r="G1024" s="13">
        <f t="shared" si="31"/>
        <v>0.40024486587649866</v>
      </c>
    </row>
    <row r="1025" spans="1:7" x14ac:dyDescent="0.3">
      <c r="A1025" s="10" t="s">
        <v>132</v>
      </c>
      <c r="B1025" s="11" t="str">
        <f>VLOOKUP(A1025,Entidades!$A$1:$B$229,2,FALSE)</f>
        <v>ESCUELA TECNOLOGICA INSTITUTO TECNICO CENTRAL</v>
      </c>
      <c r="C1025" s="11" t="s">
        <v>10</v>
      </c>
      <c r="D1025" s="12">
        <v>9934823128.5499973</v>
      </c>
      <c r="E1025" s="12">
        <v>5641197715.8800011</v>
      </c>
      <c r="F1025" s="12">
        <f t="shared" si="30"/>
        <v>-4293625412.6699963</v>
      </c>
      <c r="G1025" s="13">
        <f t="shared" si="31"/>
        <v>-0.43217935106778871</v>
      </c>
    </row>
    <row r="1026" spans="1:7" x14ac:dyDescent="0.3">
      <c r="A1026" s="10" t="s">
        <v>132</v>
      </c>
      <c r="B1026" s="11" t="str">
        <f>VLOOKUP(A1026,Entidades!$A$1:$B$229,2,FALSE)</f>
        <v>ESCUELA TECNOLOGICA INSTITUTO TECNICO CENTRAL</v>
      </c>
      <c r="C1026" s="11" t="s">
        <v>11</v>
      </c>
      <c r="D1026" s="12">
        <v>75737680</v>
      </c>
      <c r="E1026" s="12">
        <v>72470063</v>
      </c>
      <c r="F1026" s="12">
        <f t="shared" si="30"/>
        <v>-3267617</v>
      </c>
      <c r="G1026" s="13">
        <f t="shared" si="31"/>
        <v>-4.3143875017032471E-2</v>
      </c>
    </row>
    <row r="1027" spans="1:7" x14ac:dyDescent="0.3">
      <c r="A1027" s="10" t="s">
        <v>132</v>
      </c>
      <c r="B1027" s="11" t="str">
        <f>VLOOKUP(A1027,Entidades!$A$1:$B$229,2,FALSE)</f>
        <v>ESCUELA TECNOLOGICA INSTITUTO TECNICO CENTRAL</v>
      </c>
      <c r="C1027" s="11" t="s">
        <v>12</v>
      </c>
      <c r="D1027" s="12">
        <v>15946838</v>
      </c>
      <c r="E1027" s="12">
        <v>447267208.23000002</v>
      </c>
      <c r="F1027" s="12">
        <f t="shared" si="30"/>
        <v>431320370.23000002</v>
      </c>
      <c r="G1027" s="13">
        <f t="shared" si="31"/>
        <v>27.047391478486208</v>
      </c>
    </row>
    <row r="1028" spans="1:7" x14ac:dyDescent="0.3">
      <c r="A1028" s="10" t="s">
        <v>132</v>
      </c>
      <c r="B1028" s="11" t="str">
        <f>VLOOKUP(A1028,Entidades!$A$1:$B$229,2,FALSE)</f>
        <v>ESCUELA TECNOLOGICA INSTITUTO TECNICO CENTRAL</v>
      </c>
      <c r="C1028" s="11" t="s">
        <v>13</v>
      </c>
      <c r="D1028" s="12">
        <v>1647114897.99</v>
      </c>
      <c r="E1028" s="12">
        <v>221821111.37</v>
      </c>
      <c r="F1028" s="12">
        <f t="shared" si="30"/>
        <v>-1425293786.6199999</v>
      </c>
      <c r="G1028" s="13">
        <f t="shared" si="31"/>
        <v>-0.86532748162214312</v>
      </c>
    </row>
    <row r="1029" spans="1:7" x14ac:dyDescent="0.3">
      <c r="A1029" s="10" t="s">
        <v>132</v>
      </c>
      <c r="B1029" s="11" t="str">
        <f>VLOOKUP(A1029,Entidades!$A$1:$B$229,2,FALSE)</f>
        <v>ESCUELA TECNOLOGICA INSTITUTO TECNICO CENTRAL</v>
      </c>
      <c r="C1029" s="11" t="s">
        <v>14</v>
      </c>
      <c r="D1029" s="12">
        <v>21400348</v>
      </c>
      <c r="E1029" s="12">
        <v>37544629</v>
      </c>
      <c r="F1029" s="12">
        <f t="shared" si="30"/>
        <v>16144281</v>
      </c>
      <c r="G1029" s="13">
        <f t="shared" si="31"/>
        <v>0.75439338650007004</v>
      </c>
    </row>
    <row r="1030" spans="1:7" x14ac:dyDescent="0.3">
      <c r="A1030" s="10" t="s">
        <v>132</v>
      </c>
      <c r="B1030" s="11" t="str">
        <f>VLOOKUP(A1030,Entidades!$A$1:$B$229,2,FALSE)</f>
        <v>ESCUELA TECNOLOGICA INSTITUTO TECNICO CENTRAL</v>
      </c>
      <c r="C1030" s="11" t="s">
        <v>292</v>
      </c>
      <c r="D1030" s="12">
        <v>1033260058</v>
      </c>
      <c r="E1030" s="12">
        <v>192121694.22</v>
      </c>
      <c r="F1030" s="12">
        <f t="shared" si="30"/>
        <v>-841138363.77999997</v>
      </c>
      <c r="G1030" s="13">
        <f t="shared" si="31"/>
        <v>-0.81406259466578546</v>
      </c>
    </row>
    <row r="1031" spans="1:7" x14ac:dyDescent="0.3">
      <c r="A1031" s="10" t="s">
        <v>132</v>
      </c>
      <c r="B1031" s="11" t="str">
        <f>VLOOKUP(A1031,Entidades!$A$1:$B$229,2,FALSE)</f>
        <v>ESCUELA TECNOLOGICA INSTITUTO TECNICO CENTRAL</v>
      </c>
      <c r="C1031" s="11" t="s">
        <v>15</v>
      </c>
      <c r="D1031" s="12">
        <v>45434065</v>
      </c>
      <c r="E1031" s="12">
        <v>176995110.11000001</v>
      </c>
      <c r="F1031" s="12">
        <f t="shared" si="30"/>
        <v>131561045.11000001</v>
      </c>
      <c r="G1031" s="13">
        <f t="shared" si="31"/>
        <v>2.8956476843971592</v>
      </c>
    </row>
    <row r="1032" spans="1:7" x14ac:dyDescent="0.3">
      <c r="A1032" s="10" t="s">
        <v>132</v>
      </c>
      <c r="B1032" s="11" t="str">
        <f>VLOOKUP(A1032,Entidades!$A$1:$B$229,2,FALSE)</f>
        <v>ESCUELA TECNOLOGICA INSTITUTO TECNICO CENTRAL</v>
      </c>
      <c r="C1032" s="11" t="s">
        <v>18</v>
      </c>
      <c r="D1032" s="12">
        <v>154261859</v>
      </c>
      <c r="E1032" s="12"/>
      <c r="F1032" s="12">
        <f t="shared" si="30"/>
        <v>-154261859</v>
      </c>
      <c r="G1032" s="13">
        <f t="shared" si="31"/>
        <v>-1</v>
      </c>
    </row>
    <row r="1033" spans="1:7" x14ac:dyDescent="0.3">
      <c r="A1033" s="10" t="s">
        <v>134</v>
      </c>
      <c r="B1033" s="11" t="str">
        <f>VLOOKUP(A1033,Entidades!$A$1:$B$229,2,FALSE)</f>
        <v>INSTITUTO NACIONAL DE FORMACION TECNICA PROFESIONAL DE SAN ANDRES Y PROVIDENCIA</v>
      </c>
      <c r="C1033" s="11" t="s">
        <v>4</v>
      </c>
      <c r="D1033" s="12"/>
      <c r="E1033" s="12">
        <v>16311646</v>
      </c>
      <c r="F1033" s="12">
        <f t="shared" si="30"/>
        <v>16311646</v>
      </c>
      <c r="G1033" s="13" t="str">
        <f t="shared" si="31"/>
        <v>NA</v>
      </c>
    </row>
    <row r="1034" spans="1:7" x14ac:dyDescent="0.3">
      <c r="A1034" s="10" t="s">
        <v>134</v>
      </c>
      <c r="B1034" s="11" t="str">
        <f>VLOOKUP(A1034,Entidades!$A$1:$B$229,2,FALSE)</f>
        <v>INSTITUTO NACIONAL DE FORMACION TECNICA PROFESIONAL DE SAN ANDRES Y PROVIDENCIA</v>
      </c>
      <c r="C1034" s="11" t="s">
        <v>6</v>
      </c>
      <c r="D1034" s="12">
        <v>6131269</v>
      </c>
      <c r="E1034" s="12">
        <v>5104068</v>
      </c>
      <c r="F1034" s="12">
        <f t="shared" si="30"/>
        <v>-1027201</v>
      </c>
      <c r="G1034" s="13">
        <f t="shared" si="31"/>
        <v>-0.16753481212453736</v>
      </c>
    </row>
    <row r="1035" spans="1:7" x14ac:dyDescent="0.3">
      <c r="A1035" s="10" t="s">
        <v>134</v>
      </c>
      <c r="B1035" s="11" t="str">
        <f>VLOOKUP(A1035,Entidades!$A$1:$B$229,2,FALSE)</f>
        <v>INSTITUTO NACIONAL DE FORMACION TECNICA PROFESIONAL DE SAN ANDRES Y PROVIDENCIA</v>
      </c>
      <c r="C1035" s="11" t="s">
        <v>7</v>
      </c>
      <c r="D1035" s="12">
        <v>75895978</v>
      </c>
      <c r="E1035" s="12">
        <v>75528800</v>
      </c>
      <c r="F1035" s="12">
        <f t="shared" si="30"/>
        <v>-367178</v>
      </c>
      <c r="G1035" s="13">
        <f t="shared" si="31"/>
        <v>-4.8379111736329425E-3</v>
      </c>
    </row>
    <row r="1036" spans="1:7" x14ac:dyDescent="0.3">
      <c r="A1036" s="10" t="s">
        <v>134</v>
      </c>
      <c r="B1036" s="11" t="str">
        <f>VLOOKUP(A1036,Entidades!$A$1:$B$229,2,FALSE)</f>
        <v>INSTITUTO NACIONAL DE FORMACION TECNICA PROFESIONAL DE SAN ANDRES Y PROVIDENCIA</v>
      </c>
      <c r="C1036" s="11" t="s">
        <v>8</v>
      </c>
      <c r="D1036" s="12">
        <v>2575894598</v>
      </c>
      <c r="E1036" s="12">
        <v>2603413220</v>
      </c>
      <c r="F1036" s="12">
        <f t="shared" ref="F1036:F1099" si="32">E1036-D1036</f>
        <v>27518622</v>
      </c>
      <c r="G1036" s="13">
        <f t="shared" ref="G1036:G1099" si="33">IF(D1036&gt;0,((E1036-D1036)/D1036),"NA")</f>
        <v>1.0683131996692049E-2</v>
      </c>
    </row>
    <row r="1037" spans="1:7" x14ac:dyDescent="0.3">
      <c r="A1037" s="10" t="s">
        <v>134</v>
      </c>
      <c r="B1037" s="11" t="str">
        <f>VLOOKUP(A1037,Entidades!$A$1:$B$229,2,FALSE)</f>
        <v>INSTITUTO NACIONAL DE FORMACION TECNICA PROFESIONAL DE SAN ANDRES Y PROVIDENCIA</v>
      </c>
      <c r="C1037" s="11" t="s">
        <v>10</v>
      </c>
      <c r="D1037" s="12">
        <v>423479729.48000002</v>
      </c>
      <c r="E1037" s="12">
        <v>433386682</v>
      </c>
      <c r="F1037" s="12">
        <f t="shared" si="32"/>
        <v>9906952.5199999809</v>
      </c>
      <c r="G1037" s="13">
        <f t="shared" si="33"/>
        <v>2.3394159933380856E-2</v>
      </c>
    </row>
    <row r="1038" spans="1:7" x14ac:dyDescent="0.3">
      <c r="A1038" s="10" t="s">
        <v>134</v>
      </c>
      <c r="B1038" s="11" t="str">
        <f>VLOOKUP(A1038,Entidades!$A$1:$B$229,2,FALSE)</f>
        <v>INSTITUTO NACIONAL DE FORMACION TECNICA PROFESIONAL DE SAN ANDRES Y PROVIDENCIA</v>
      </c>
      <c r="C1038" s="11" t="s">
        <v>11</v>
      </c>
      <c r="D1038" s="12">
        <v>8198462</v>
      </c>
      <c r="E1038" s="12">
        <v>7452701</v>
      </c>
      <c r="F1038" s="12">
        <f t="shared" si="32"/>
        <v>-745761</v>
      </c>
      <c r="G1038" s="13">
        <f t="shared" si="33"/>
        <v>-9.096352462205716E-2</v>
      </c>
    </row>
    <row r="1039" spans="1:7" x14ac:dyDescent="0.3">
      <c r="A1039" s="10" t="s">
        <v>134</v>
      </c>
      <c r="B1039" s="11" t="str">
        <f>VLOOKUP(A1039,Entidades!$A$1:$B$229,2,FALSE)</f>
        <v>INSTITUTO NACIONAL DE FORMACION TECNICA PROFESIONAL DE SAN ANDRES Y PROVIDENCIA</v>
      </c>
      <c r="C1039" s="11" t="s">
        <v>12</v>
      </c>
      <c r="D1039" s="12">
        <v>511952954.16000003</v>
      </c>
      <c r="E1039" s="12">
        <v>514518815.06999999</v>
      </c>
      <c r="F1039" s="12">
        <f t="shared" si="32"/>
        <v>2565860.9099999666</v>
      </c>
      <c r="G1039" s="13">
        <f t="shared" si="33"/>
        <v>5.0119076160229778E-3</v>
      </c>
    </row>
    <row r="1040" spans="1:7" x14ac:dyDescent="0.3">
      <c r="A1040" s="10" t="s">
        <v>134</v>
      </c>
      <c r="B1040" s="11" t="str">
        <f>VLOOKUP(A1040,Entidades!$A$1:$B$229,2,FALSE)</f>
        <v>INSTITUTO NACIONAL DE FORMACION TECNICA PROFESIONAL DE SAN ANDRES Y PROVIDENCIA</v>
      </c>
      <c r="C1040" s="11" t="s">
        <v>13</v>
      </c>
      <c r="D1040" s="12">
        <v>52276242</v>
      </c>
      <c r="E1040" s="12">
        <v>56759024</v>
      </c>
      <c r="F1040" s="12">
        <f t="shared" si="32"/>
        <v>4482782</v>
      </c>
      <c r="G1040" s="13">
        <f t="shared" si="33"/>
        <v>8.5751802893559187E-2</v>
      </c>
    </row>
    <row r="1041" spans="1:7" x14ac:dyDescent="0.3">
      <c r="A1041" s="10" t="s">
        <v>134</v>
      </c>
      <c r="B1041" s="11" t="str">
        <f>VLOOKUP(A1041,Entidades!$A$1:$B$229,2,FALSE)</f>
        <v>INSTITUTO NACIONAL DE FORMACION TECNICA PROFESIONAL DE SAN ANDRES Y PROVIDENCIA</v>
      </c>
      <c r="C1041" s="11" t="s">
        <v>14</v>
      </c>
      <c r="D1041" s="12">
        <v>145346475.59999999</v>
      </c>
      <c r="E1041" s="12">
        <v>185901825</v>
      </c>
      <c r="F1041" s="12">
        <f t="shared" si="32"/>
        <v>40555349.400000006</v>
      </c>
      <c r="G1041" s="13">
        <f t="shared" si="33"/>
        <v>0.27902533743996755</v>
      </c>
    </row>
    <row r="1042" spans="1:7" x14ac:dyDescent="0.3">
      <c r="A1042" s="10" t="s">
        <v>134</v>
      </c>
      <c r="B1042" s="11" t="str">
        <f>VLOOKUP(A1042,Entidades!$A$1:$B$229,2,FALSE)</f>
        <v>INSTITUTO NACIONAL DE FORMACION TECNICA PROFESIONAL DE SAN ANDRES Y PROVIDENCIA</v>
      </c>
      <c r="C1042" s="11" t="s">
        <v>292</v>
      </c>
      <c r="D1042" s="12">
        <v>114459468</v>
      </c>
      <c r="E1042" s="12">
        <v>167231147</v>
      </c>
      <c r="F1042" s="12">
        <f t="shared" si="32"/>
        <v>52771679</v>
      </c>
      <c r="G1042" s="13">
        <f t="shared" si="33"/>
        <v>0.46105123431117118</v>
      </c>
    </row>
    <row r="1043" spans="1:7" x14ac:dyDescent="0.3">
      <c r="A1043" s="10" t="s">
        <v>134</v>
      </c>
      <c r="B1043" s="11" t="str">
        <f>VLOOKUP(A1043,Entidades!$A$1:$B$229,2,FALSE)</f>
        <v>INSTITUTO NACIONAL DE FORMACION TECNICA PROFESIONAL DE SAN ANDRES Y PROVIDENCIA</v>
      </c>
      <c r="C1043" s="11" t="s">
        <v>15</v>
      </c>
      <c r="D1043" s="12">
        <v>122425705.5</v>
      </c>
      <c r="E1043" s="12">
        <v>216942583</v>
      </c>
      <c r="F1043" s="12">
        <f t="shared" si="32"/>
        <v>94516877.5</v>
      </c>
      <c r="G1043" s="13">
        <f t="shared" si="33"/>
        <v>0.77203457487937455</v>
      </c>
    </row>
    <row r="1044" spans="1:7" x14ac:dyDescent="0.3">
      <c r="A1044" s="10" t="s">
        <v>136</v>
      </c>
      <c r="B1044" s="11" t="str">
        <f>VLOOKUP(A1044,Entidades!$A$1:$B$229,2,FALSE)</f>
        <v>INSTITUTO NACIONAL DE FORMACION TECNICA PROFESIONAL DE SAN JUAN DEL CESAR</v>
      </c>
      <c r="C1044" s="11" t="s">
        <v>4</v>
      </c>
      <c r="D1044" s="12">
        <v>24675599</v>
      </c>
      <c r="E1044" s="12">
        <v>20888401</v>
      </c>
      <c r="F1044" s="12">
        <f t="shared" si="32"/>
        <v>-3787198</v>
      </c>
      <c r="G1044" s="13">
        <f t="shared" si="33"/>
        <v>-0.15347947581738541</v>
      </c>
    </row>
    <row r="1045" spans="1:7" x14ac:dyDescent="0.3">
      <c r="A1045" s="10" t="s">
        <v>136</v>
      </c>
      <c r="B1045" s="11" t="str">
        <f>VLOOKUP(A1045,Entidades!$A$1:$B$229,2,FALSE)</f>
        <v>INSTITUTO NACIONAL DE FORMACION TECNICA PROFESIONAL DE SAN JUAN DEL CESAR</v>
      </c>
      <c r="C1045" s="11" t="s">
        <v>6</v>
      </c>
      <c r="D1045" s="12">
        <v>2605900</v>
      </c>
      <c r="E1045" s="12">
        <v>9494708</v>
      </c>
      <c r="F1045" s="12">
        <f t="shared" si="32"/>
        <v>6888808</v>
      </c>
      <c r="G1045" s="13">
        <f t="shared" si="33"/>
        <v>2.6435427299589391</v>
      </c>
    </row>
    <row r="1046" spans="1:7" x14ac:dyDescent="0.3">
      <c r="A1046" s="10" t="s">
        <v>136</v>
      </c>
      <c r="B1046" s="11" t="str">
        <f>VLOOKUP(A1046,Entidades!$A$1:$B$229,2,FALSE)</f>
        <v>INSTITUTO NACIONAL DE FORMACION TECNICA PROFESIONAL DE SAN JUAN DEL CESAR</v>
      </c>
      <c r="C1046" s="11" t="s">
        <v>7</v>
      </c>
      <c r="D1046" s="12">
        <v>185013161</v>
      </c>
      <c r="E1046" s="12">
        <v>217798110</v>
      </c>
      <c r="F1046" s="12">
        <f t="shared" si="32"/>
        <v>32784949</v>
      </c>
      <c r="G1046" s="13">
        <f t="shared" si="33"/>
        <v>0.17720333419956</v>
      </c>
    </row>
    <row r="1047" spans="1:7" x14ac:dyDescent="0.3">
      <c r="A1047" s="10" t="s">
        <v>136</v>
      </c>
      <c r="B1047" s="11" t="str">
        <f>VLOOKUP(A1047,Entidades!$A$1:$B$229,2,FALSE)</f>
        <v>INSTITUTO NACIONAL DE FORMACION TECNICA PROFESIONAL DE SAN JUAN DEL CESAR</v>
      </c>
      <c r="C1047" s="11" t="s">
        <v>8</v>
      </c>
      <c r="D1047" s="12">
        <v>1488902184</v>
      </c>
      <c r="E1047" s="12">
        <v>1856055948</v>
      </c>
      <c r="F1047" s="12">
        <f t="shared" si="32"/>
        <v>367153764</v>
      </c>
      <c r="G1047" s="13">
        <f t="shared" si="33"/>
        <v>0.24659360967127172</v>
      </c>
    </row>
    <row r="1048" spans="1:7" x14ac:dyDescent="0.3">
      <c r="A1048" s="10" t="s">
        <v>136</v>
      </c>
      <c r="B1048" s="11" t="str">
        <f>VLOOKUP(A1048,Entidades!$A$1:$B$229,2,FALSE)</f>
        <v>INSTITUTO NACIONAL DE FORMACION TECNICA PROFESIONAL DE SAN JUAN DEL CESAR</v>
      </c>
      <c r="C1048" s="11" t="s">
        <v>10</v>
      </c>
      <c r="D1048" s="12">
        <v>55254050</v>
      </c>
      <c r="E1048" s="12">
        <v>236126375</v>
      </c>
      <c r="F1048" s="12">
        <f t="shared" si="32"/>
        <v>180872325</v>
      </c>
      <c r="G1048" s="13">
        <f t="shared" si="33"/>
        <v>3.2734672842986172</v>
      </c>
    </row>
    <row r="1049" spans="1:7" x14ac:dyDescent="0.3">
      <c r="A1049" s="10" t="s">
        <v>136</v>
      </c>
      <c r="B1049" s="11" t="str">
        <f>VLOOKUP(A1049,Entidades!$A$1:$B$229,2,FALSE)</f>
        <v>INSTITUTO NACIONAL DE FORMACION TECNICA PROFESIONAL DE SAN JUAN DEL CESAR</v>
      </c>
      <c r="C1049" s="11" t="s">
        <v>11</v>
      </c>
      <c r="D1049" s="12">
        <v>96479173</v>
      </c>
      <c r="E1049" s="12">
        <v>154721736</v>
      </c>
      <c r="F1049" s="12">
        <f t="shared" si="32"/>
        <v>58242563</v>
      </c>
      <c r="G1049" s="13">
        <f t="shared" si="33"/>
        <v>0.60368016421533799</v>
      </c>
    </row>
    <row r="1050" spans="1:7" x14ac:dyDescent="0.3">
      <c r="A1050" s="10" t="s">
        <v>136</v>
      </c>
      <c r="B1050" s="11" t="str">
        <f>VLOOKUP(A1050,Entidades!$A$1:$B$229,2,FALSE)</f>
        <v>INSTITUTO NACIONAL DE FORMACION TECNICA PROFESIONAL DE SAN JUAN DEL CESAR</v>
      </c>
      <c r="C1050" s="11" t="s">
        <v>12</v>
      </c>
      <c r="D1050" s="12">
        <v>361217424</v>
      </c>
      <c r="E1050" s="12">
        <v>470863957</v>
      </c>
      <c r="F1050" s="12">
        <f t="shared" si="32"/>
        <v>109646533</v>
      </c>
      <c r="G1050" s="13">
        <f t="shared" si="33"/>
        <v>0.30354718713679768</v>
      </c>
    </row>
    <row r="1051" spans="1:7" x14ac:dyDescent="0.3">
      <c r="A1051" s="10" t="s">
        <v>136</v>
      </c>
      <c r="B1051" s="11" t="str">
        <f>VLOOKUP(A1051,Entidades!$A$1:$B$229,2,FALSE)</f>
        <v>INSTITUTO NACIONAL DE FORMACION TECNICA PROFESIONAL DE SAN JUAN DEL CESAR</v>
      </c>
      <c r="C1051" s="11" t="s">
        <v>13</v>
      </c>
      <c r="D1051" s="12">
        <v>750652966</v>
      </c>
      <c r="E1051" s="12">
        <v>238119303.40000001</v>
      </c>
      <c r="F1051" s="12">
        <f t="shared" si="32"/>
        <v>-512533662.60000002</v>
      </c>
      <c r="G1051" s="13">
        <f t="shared" si="33"/>
        <v>-0.68278377068318952</v>
      </c>
    </row>
    <row r="1052" spans="1:7" x14ac:dyDescent="0.3">
      <c r="A1052" s="10" t="s">
        <v>136</v>
      </c>
      <c r="B1052" s="11" t="str">
        <f>VLOOKUP(A1052,Entidades!$A$1:$B$229,2,FALSE)</f>
        <v>INSTITUTO NACIONAL DE FORMACION TECNICA PROFESIONAL DE SAN JUAN DEL CESAR</v>
      </c>
      <c r="C1052" s="11" t="s">
        <v>14</v>
      </c>
      <c r="D1052" s="12">
        <v>128420954</v>
      </c>
      <c r="E1052" s="12">
        <v>191944366</v>
      </c>
      <c r="F1052" s="12">
        <f t="shared" si="32"/>
        <v>63523412</v>
      </c>
      <c r="G1052" s="13">
        <f t="shared" si="33"/>
        <v>0.49464989957947203</v>
      </c>
    </row>
    <row r="1053" spans="1:7" x14ac:dyDescent="0.3">
      <c r="A1053" s="10" t="s">
        <v>138</v>
      </c>
      <c r="B1053" s="11" t="str">
        <f>VLOOKUP(A1053,Entidades!$A$1:$B$229,2,FALSE)</f>
        <v>INSTITUTO TOLIMENSE DE FORMACION TECNICA PROFESIONAL</v>
      </c>
      <c r="C1053" s="11" t="s">
        <v>4</v>
      </c>
      <c r="D1053" s="12">
        <v>12366668</v>
      </c>
      <c r="E1053" s="12">
        <v>36039500</v>
      </c>
      <c r="F1053" s="12">
        <f t="shared" si="32"/>
        <v>23672832</v>
      </c>
      <c r="G1053" s="13">
        <f t="shared" si="33"/>
        <v>1.9142449688145586</v>
      </c>
    </row>
    <row r="1054" spans="1:7" x14ac:dyDescent="0.3">
      <c r="A1054" s="10" t="s">
        <v>138</v>
      </c>
      <c r="B1054" s="11" t="str">
        <f>VLOOKUP(A1054,Entidades!$A$1:$B$229,2,FALSE)</f>
        <v>INSTITUTO TOLIMENSE DE FORMACION TECNICA PROFESIONAL</v>
      </c>
      <c r="C1054" s="11" t="s">
        <v>5</v>
      </c>
      <c r="D1054" s="12">
        <v>63104844</v>
      </c>
      <c r="E1054" s="12">
        <v>37335000</v>
      </c>
      <c r="F1054" s="12">
        <f t="shared" si="32"/>
        <v>-25769844</v>
      </c>
      <c r="G1054" s="13">
        <f t="shared" si="33"/>
        <v>-0.40836554480667125</v>
      </c>
    </row>
    <row r="1055" spans="1:7" x14ac:dyDescent="0.3">
      <c r="A1055" s="10" t="s">
        <v>138</v>
      </c>
      <c r="B1055" s="11" t="str">
        <f>VLOOKUP(A1055,Entidades!$A$1:$B$229,2,FALSE)</f>
        <v>INSTITUTO TOLIMENSE DE FORMACION TECNICA PROFESIONAL</v>
      </c>
      <c r="C1055" s="11" t="s">
        <v>25</v>
      </c>
      <c r="D1055" s="12">
        <v>124884</v>
      </c>
      <c r="E1055" s="12"/>
      <c r="F1055" s="12">
        <f t="shared" si="32"/>
        <v>-124884</v>
      </c>
      <c r="G1055" s="13">
        <f t="shared" si="33"/>
        <v>-1</v>
      </c>
    </row>
    <row r="1056" spans="1:7" x14ac:dyDescent="0.3">
      <c r="A1056" s="10" t="s">
        <v>138</v>
      </c>
      <c r="B1056" s="11" t="str">
        <f>VLOOKUP(A1056,Entidades!$A$1:$B$229,2,FALSE)</f>
        <v>INSTITUTO TOLIMENSE DE FORMACION TECNICA PROFESIONAL</v>
      </c>
      <c r="C1056" s="11" t="s">
        <v>6</v>
      </c>
      <c r="D1056" s="12">
        <v>41033494</v>
      </c>
      <c r="E1056" s="12">
        <v>30558000</v>
      </c>
      <c r="F1056" s="12">
        <f t="shared" si="32"/>
        <v>-10475494</v>
      </c>
      <c r="G1056" s="13">
        <f t="shared" si="33"/>
        <v>-0.25529129934682138</v>
      </c>
    </row>
    <row r="1057" spans="1:7" x14ac:dyDescent="0.3">
      <c r="A1057" s="10" t="s">
        <v>138</v>
      </c>
      <c r="B1057" s="11" t="str">
        <f>VLOOKUP(A1057,Entidades!$A$1:$B$229,2,FALSE)</f>
        <v>INSTITUTO TOLIMENSE DE FORMACION TECNICA PROFESIONAL</v>
      </c>
      <c r="C1057" s="11" t="s">
        <v>7</v>
      </c>
      <c r="D1057" s="12">
        <v>531462946</v>
      </c>
      <c r="E1057" s="12">
        <v>632357125</v>
      </c>
      <c r="F1057" s="12">
        <f t="shared" si="32"/>
        <v>100894179</v>
      </c>
      <c r="G1057" s="13">
        <f t="shared" si="33"/>
        <v>0.18984235826668525</v>
      </c>
    </row>
    <row r="1058" spans="1:7" x14ac:dyDescent="0.3">
      <c r="A1058" s="10" t="s">
        <v>138</v>
      </c>
      <c r="B1058" s="11" t="str">
        <f>VLOOKUP(A1058,Entidades!$A$1:$B$229,2,FALSE)</f>
        <v>INSTITUTO TOLIMENSE DE FORMACION TECNICA PROFESIONAL</v>
      </c>
      <c r="C1058" s="11" t="s">
        <v>8</v>
      </c>
      <c r="D1058" s="12">
        <v>3270433719</v>
      </c>
      <c r="E1058" s="12">
        <v>3442812646</v>
      </c>
      <c r="F1058" s="12">
        <f t="shared" si="32"/>
        <v>172378927</v>
      </c>
      <c r="G1058" s="13">
        <f t="shared" si="33"/>
        <v>5.2708277192270475E-2</v>
      </c>
    </row>
    <row r="1059" spans="1:7" x14ac:dyDescent="0.3">
      <c r="A1059" s="10" t="s">
        <v>138</v>
      </c>
      <c r="B1059" s="11" t="str">
        <f>VLOOKUP(A1059,Entidades!$A$1:$B$229,2,FALSE)</f>
        <v>INSTITUTO TOLIMENSE DE FORMACION TECNICA PROFESIONAL</v>
      </c>
      <c r="C1059" s="11" t="s">
        <v>10</v>
      </c>
      <c r="D1059" s="12">
        <v>295172358</v>
      </c>
      <c r="E1059" s="12">
        <v>156562264</v>
      </c>
      <c r="F1059" s="12">
        <f t="shared" si="32"/>
        <v>-138610094</v>
      </c>
      <c r="G1059" s="13">
        <f t="shared" si="33"/>
        <v>-0.46959036049032749</v>
      </c>
    </row>
    <row r="1060" spans="1:7" x14ac:dyDescent="0.3">
      <c r="A1060" s="10" t="s">
        <v>138</v>
      </c>
      <c r="B1060" s="11" t="str">
        <f>VLOOKUP(A1060,Entidades!$A$1:$B$229,2,FALSE)</f>
        <v>INSTITUTO TOLIMENSE DE FORMACION TECNICA PROFESIONAL</v>
      </c>
      <c r="C1060" s="11" t="s">
        <v>11</v>
      </c>
      <c r="D1060" s="12">
        <v>57729958</v>
      </c>
      <c r="E1060" s="12">
        <v>319238128</v>
      </c>
      <c r="F1060" s="12">
        <f t="shared" si="32"/>
        <v>261508170</v>
      </c>
      <c r="G1060" s="13">
        <f t="shared" si="33"/>
        <v>4.5298520743770503</v>
      </c>
    </row>
    <row r="1061" spans="1:7" x14ac:dyDescent="0.3">
      <c r="A1061" s="10" t="s">
        <v>138</v>
      </c>
      <c r="B1061" s="11" t="str">
        <f>VLOOKUP(A1061,Entidades!$A$1:$B$229,2,FALSE)</f>
        <v>INSTITUTO TOLIMENSE DE FORMACION TECNICA PROFESIONAL</v>
      </c>
      <c r="C1061" s="11" t="s">
        <v>12</v>
      </c>
      <c r="D1061" s="12">
        <v>812035426</v>
      </c>
      <c r="E1061" s="12">
        <v>452481984</v>
      </c>
      <c r="F1061" s="12">
        <f t="shared" si="32"/>
        <v>-359553442</v>
      </c>
      <c r="G1061" s="13">
        <f t="shared" si="33"/>
        <v>-0.44278048775670042</v>
      </c>
    </row>
    <row r="1062" spans="1:7" x14ac:dyDescent="0.3">
      <c r="A1062" s="10" t="s">
        <v>138</v>
      </c>
      <c r="B1062" s="11" t="str">
        <f>VLOOKUP(A1062,Entidades!$A$1:$B$229,2,FALSE)</f>
        <v>INSTITUTO TOLIMENSE DE FORMACION TECNICA PROFESIONAL</v>
      </c>
      <c r="C1062" s="11" t="s">
        <v>13</v>
      </c>
      <c r="D1062" s="12">
        <v>235733649</v>
      </c>
      <c r="E1062" s="12">
        <v>286615876.49000001</v>
      </c>
      <c r="F1062" s="12">
        <f t="shared" si="32"/>
        <v>50882227.49000001</v>
      </c>
      <c r="G1062" s="13">
        <f t="shared" si="33"/>
        <v>0.21584626423018638</v>
      </c>
    </row>
    <row r="1063" spans="1:7" x14ac:dyDescent="0.3">
      <c r="A1063" s="10" t="s">
        <v>138</v>
      </c>
      <c r="B1063" s="11" t="str">
        <f>VLOOKUP(A1063,Entidades!$A$1:$B$229,2,FALSE)</f>
        <v>INSTITUTO TOLIMENSE DE FORMACION TECNICA PROFESIONAL</v>
      </c>
      <c r="C1063" s="11" t="s">
        <v>14</v>
      </c>
      <c r="D1063" s="12">
        <v>96540062</v>
      </c>
      <c r="E1063" s="12">
        <v>97145315</v>
      </c>
      <c r="F1063" s="12">
        <f t="shared" si="32"/>
        <v>605253</v>
      </c>
      <c r="G1063" s="13">
        <f t="shared" si="33"/>
        <v>6.2694490500741547E-3</v>
      </c>
    </row>
    <row r="1064" spans="1:7" x14ac:dyDescent="0.3">
      <c r="A1064" s="10" t="s">
        <v>138</v>
      </c>
      <c r="B1064" s="11" t="str">
        <f>VLOOKUP(A1064,Entidades!$A$1:$B$229,2,FALSE)</f>
        <v>INSTITUTO TOLIMENSE DE FORMACION TECNICA PROFESIONAL</v>
      </c>
      <c r="C1064" s="11" t="s">
        <v>292</v>
      </c>
      <c r="D1064" s="12">
        <v>291883496</v>
      </c>
      <c r="E1064" s="12">
        <v>343628893</v>
      </c>
      <c r="F1064" s="12">
        <f t="shared" si="32"/>
        <v>51745397</v>
      </c>
      <c r="G1064" s="13">
        <f t="shared" si="33"/>
        <v>0.17728099638768202</v>
      </c>
    </row>
    <row r="1065" spans="1:7" x14ac:dyDescent="0.3">
      <c r="A1065" s="10" t="s">
        <v>138</v>
      </c>
      <c r="B1065" s="11" t="str">
        <f>VLOOKUP(A1065,Entidades!$A$1:$B$229,2,FALSE)</f>
        <v>INSTITUTO TOLIMENSE DE FORMACION TECNICA PROFESIONAL</v>
      </c>
      <c r="C1065" s="11" t="s">
        <v>15</v>
      </c>
      <c r="D1065" s="12">
        <v>27711344</v>
      </c>
      <c r="E1065" s="12">
        <v>51092696</v>
      </c>
      <c r="F1065" s="12">
        <f t="shared" si="32"/>
        <v>23381352</v>
      </c>
      <c r="G1065" s="13">
        <f t="shared" si="33"/>
        <v>0.84374658984421691</v>
      </c>
    </row>
    <row r="1066" spans="1:7" x14ac:dyDescent="0.3">
      <c r="A1066" s="10" t="s">
        <v>138</v>
      </c>
      <c r="B1066" s="11" t="str">
        <f>VLOOKUP(A1066,Entidades!$A$1:$B$229,2,FALSE)</f>
        <v>INSTITUTO TOLIMENSE DE FORMACION TECNICA PROFESIONAL</v>
      </c>
      <c r="C1066" s="11" t="s">
        <v>16</v>
      </c>
      <c r="D1066" s="12">
        <v>18723945</v>
      </c>
      <c r="E1066" s="12">
        <v>524016749</v>
      </c>
      <c r="F1066" s="12">
        <f t="shared" si="32"/>
        <v>505292804</v>
      </c>
      <c r="G1066" s="13">
        <f t="shared" si="33"/>
        <v>26.986449917471987</v>
      </c>
    </row>
    <row r="1067" spans="1:7" x14ac:dyDescent="0.3">
      <c r="A1067" s="10" t="s">
        <v>140</v>
      </c>
      <c r="B1067" s="11" t="str">
        <f>VLOOKUP(A1067,Entidades!$A$1:$B$229,2,FALSE)</f>
        <v>INSTITUTO TECNICO NACIONAL DE COMERCIO SIMON RODRIGUEZ DE CALI</v>
      </c>
      <c r="C1067" s="11" t="s">
        <v>4</v>
      </c>
      <c r="D1067" s="12">
        <v>238653759.52000001</v>
      </c>
      <c r="E1067" s="12">
        <v>89243825.909999996</v>
      </c>
      <c r="F1067" s="12">
        <f t="shared" si="32"/>
        <v>-149409933.61000001</v>
      </c>
      <c r="G1067" s="13">
        <f t="shared" si="33"/>
        <v>-0.62605313199551316</v>
      </c>
    </row>
    <row r="1068" spans="1:7" x14ac:dyDescent="0.3">
      <c r="A1068" s="10" t="s">
        <v>140</v>
      </c>
      <c r="B1068" s="11" t="str">
        <f>VLOOKUP(A1068,Entidades!$A$1:$B$229,2,FALSE)</f>
        <v>INSTITUTO TECNICO NACIONAL DE COMERCIO SIMON RODRIGUEZ DE CALI</v>
      </c>
      <c r="C1068" s="11" t="s">
        <v>6</v>
      </c>
      <c r="D1068" s="12">
        <v>82919691.780000001</v>
      </c>
      <c r="E1068" s="12">
        <v>20899779.759999998</v>
      </c>
      <c r="F1068" s="12">
        <f t="shared" si="32"/>
        <v>-62019912.020000003</v>
      </c>
      <c r="G1068" s="13">
        <f t="shared" si="33"/>
        <v>-0.74795155033317473</v>
      </c>
    </row>
    <row r="1069" spans="1:7" x14ac:dyDescent="0.3">
      <c r="A1069" s="10" t="s">
        <v>140</v>
      </c>
      <c r="B1069" s="11" t="str">
        <f>VLOOKUP(A1069,Entidades!$A$1:$B$229,2,FALSE)</f>
        <v>INSTITUTO TECNICO NACIONAL DE COMERCIO SIMON RODRIGUEZ DE CALI</v>
      </c>
      <c r="C1069" s="11" t="s">
        <v>7</v>
      </c>
      <c r="D1069" s="12">
        <v>83971332.329999998</v>
      </c>
      <c r="E1069" s="12">
        <v>214340714.24000001</v>
      </c>
      <c r="F1069" s="12">
        <f t="shared" si="32"/>
        <v>130369381.91000001</v>
      </c>
      <c r="G1069" s="13">
        <f t="shared" si="33"/>
        <v>1.5525463070856103</v>
      </c>
    </row>
    <row r="1070" spans="1:7" x14ac:dyDescent="0.3">
      <c r="A1070" s="10" t="s">
        <v>140</v>
      </c>
      <c r="B1070" s="11" t="str">
        <f>VLOOKUP(A1070,Entidades!$A$1:$B$229,2,FALSE)</f>
        <v>INSTITUTO TECNICO NACIONAL DE COMERCIO SIMON RODRIGUEZ DE CALI</v>
      </c>
      <c r="C1070" s="11" t="s">
        <v>8</v>
      </c>
      <c r="D1070" s="12">
        <v>16110000</v>
      </c>
      <c r="E1070" s="12"/>
      <c r="F1070" s="12">
        <f t="shared" si="32"/>
        <v>-16110000</v>
      </c>
      <c r="G1070" s="13">
        <f t="shared" si="33"/>
        <v>-1</v>
      </c>
    </row>
    <row r="1071" spans="1:7" x14ac:dyDescent="0.3">
      <c r="A1071" s="10" t="s">
        <v>140</v>
      </c>
      <c r="B1071" s="11" t="str">
        <f>VLOOKUP(A1071,Entidades!$A$1:$B$229,2,FALSE)</f>
        <v>INSTITUTO TECNICO NACIONAL DE COMERCIO SIMON RODRIGUEZ DE CALI</v>
      </c>
      <c r="C1071" s="11" t="s">
        <v>10</v>
      </c>
      <c r="D1071" s="12">
        <v>173936345</v>
      </c>
      <c r="E1071" s="12">
        <v>126776786.28</v>
      </c>
      <c r="F1071" s="12">
        <f t="shared" si="32"/>
        <v>-47159558.719999999</v>
      </c>
      <c r="G1071" s="13">
        <f t="shared" si="33"/>
        <v>-0.27113113547372747</v>
      </c>
    </row>
    <row r="1072" spans="1:7" x14ac:dyDescent="0.3">
      <c r="A1072" s="10" t="s">
        <v>140</v>
      </c>
      <c r="B1072" s="11" t="str">
        <f>VLOOKUP(A1072,Entidades!$A$1:$B$229,2,FALSE)</f>
        <v>INSTITUTO TECNICO NACIONAL DE COMERCIO SIMON RODRIGUEZ DE CALI</v>
      </c>
      <c r="C1072" s="11" t="s">
        <v>11</v>
      </c>
      <c r="D1072" s="12">
        <v>71073650</v>
      </c>
      <c r="E1072" s="12">
        <v>90125142</v>
      </c>
      <c r="F1072" s="12">
        <f t="shared" si="32"/>
        <v>19051492</v>
      </c>
      <c r="G1072" s="13">
        <f t="shared" si="33"/>
        <v>0.26805281563561179</v>
      </c>
    </row>
    <row r="1073" spans="1:7" x14ac:dyDescent="0.3">
      <c r="A1073" s="10" t="s">
        <v>140</v>
      </c>
      <c r="B1073" s="11" t="str">
        <f>VLOOKUP(A1073,Entidades!$A$1:$B$229,2,FALSE)</f>
        <v>INSTITUTO TECNICO NACIONAL DE COMERCIO SIMON RODRIGUEZ DE CALI</v>
      </c>
      <c r="C1073" s="11" t="s">
        <v>12</v>
      </c>
      <c r="D1073" s="12">
        <v>117112860</v>
      </c>
      <c r="E1073" s="12">
        <v>333861324.97000003</v>
      </c>
      <c r="F1073" s="12">
        <f t="shared" si="32"/>
        <v>216748464.97000003</v>
      </c>
      <c r="G1073" s="13">
        <f t="shared" si="33"/>
        <v>1.8507657055766551</v>
      </c>
    </row>
    <row r="1074" spans="1:7" x14ac:dyDescent="0.3">
      <c r="A1074" s="10" t="s">
        <v>140</v>
      </c>
      <c r="B1074" s="11" t="str">
        <f>VLOOKUP(A1074,Entidades!$A$1:$B$229,2,FALSE)</f>
        <v>INSTITUTO TECNICO NACIONAL DE COMERCIO SIMON RODRIGUEZ DE CALI</v>
      </c>
      <c r="C1074" s="11" t="s">
        <v>13</v>
      </c>
      <c r="D1074" s="12">
        <v>30240667.089999996</v>
      </c>
      <c r="E1074" s="12">
        <v>59729887.620000005</v>
      </c>
      <c r="F1074" s="12">
        <f t="shared" si="32"/>
        <v>29489220.530000009</v>
      </c>
      <c r="G1074" s="13">
        <f t="shared" si="33"/>
        <v>0.97515112488214661</v>
      </c>
    </row>
    <row r="1075" spans="1:7" x14ac:dyDescent="0.3">
      <c r="A1075" s="10" t="s">
        <v>140</v>
      </c>
      <c r="B1075" s="11" t="str">
        <f>VLOOKUP(A1075,Entidades!$A$1:$B$229,2,FALSE)</f>
        <v>INSTITUTO TECNICO NACIONAL DE COMERCIO SIMON RODRIGUEZ DE CALI</v>
      </c>
      <c r="C1075" s="11" t="s">
        <v>14</v>
      </c>
      <c r="D1075" s="12">
        <v>357076955</v>
      </c>
      <c r="E1075" s="12">
        <v>196800400</v>
      </c>
      <c r="F1075" s="12">
        <f t="shared" si="32"/>
        <v>-160276555</v>
      </c>
      <c r="G1075" s="13">
        <f t="shared" si="33"/>
        <v>-0.44885717981996348</v>
      </c>
    </row>
    <row r="1076" spans="1:7" x14ac:dyDescent="0.3">
      <c r="A1076" s="10" t="s">
        <v>140</v>
      </c>
      <c r="B1076" s="11" t="str">
        <f>VLOOKUP(A1076,Entidades!$A$1:$B$229,2,FALSE)</f>
        <v>INSTITUTO TECNICO NACIONAL DE COMERCIO SIMON RODRIGUEZ DE CALI</v>
      </c>
      <c r="C1076" s="11" t="s">
        <v>292</v>
      </c>
      <c r="D1076" s="12">
        <v>71825333</v>
      </c>
      <c r="E1076" s="12">
        <v>3675466</v>
      </c>
      <c r="F1076" s="12">
        <f t="shared" si="32"/>
        <v>-68149867</v>
      </c>
      <c r="G1076" s="13">
        <f t="shared" si="33"/>
        <v>-0.94882772071519672</v>
      </c>
    </row>
    <row r="1077" spans="1:7" x14ac:dyDescent="0.3">
      <c r="A1077" s="10" t="s">
        <v>140</v>
      </c>
      <c r="B1077" s="11" t="str">
        <f>VLOOKUP(A1077,Entidades!$A$1:$B$229,2,FALSE)</f>
        <v>INSTITUTO TECNICO NACIONAL DE COMERCIO SIMON RODRIGUEZ DE CALI</v>
      </c>
      <c r="C1077" s="11" t="s">
        <v>16</v>
      </c>
      <c r="D1077" s="12"/>
      <c r="E1077" s="12">
        <v>19022169</v>
      </c>
      <c r="F1077" s="12">
        <f t="shared" si="32"/>
        <v>19022169</v>
      </c>
      <c r="G1077" s="13" t="str">
        <f t="shared" si="33"/>
        <v>NA</v>
      </c>
    </row>
    <row r="1078" spans="1:7" x14ac:dyDescent="0.3">
      <c r="A1078" s="10" t="s">
        <v>142</v>
      </c>
      <c r="B1078" s="11" t="str">
        <f>VLOOKUP(A1078,Entidades!$A$1:$B$229,2,FALSE)</f>
        <v>UNIDAD ADMINISTRATIVA ESPECIAL DE ALIMENTACION ESCOLAR</v>
      </c>
      <c r="C1078" s="11" t="s">
        <v>4</v>
      </c>
      <c r="D1078" s="12"/>
      <c r="E1078" s="12">
        <v>999899785</v>
      </c>
      <c r="F1078" s="12">
        <f t="shared" si="32"/>
        <v>999899785</v>
      </c>
      <c r="G1078" s="13" t="str">
        <f t="shared" si="33"/>
        <v>NA</v>
      </c>
    </row>
    <row r="1079" spans="1:7" x14ac:dyDescent="0.3">
      <c r="A1079" s="10" t="s">
        <v>142</v>
      </c>
      <c r="B1079" s="11" t="str">
        <f>VLOOKUP(A1079,Entidades!$A$1:$B$229,2,FALSE)</f>
        <v>UNIDAD ADMINISTRATIVA ESPECIAL DE ALIMENTACION ESCOLAR</v>
      </c>
      <c r="C1079" s="11" t="s">
        <v>5</v>
      </c>
      <c r="D1079" s="12">
        <v>997234125.03999996</v>
      </c>
      <c r="E1079" s="12">
        <v>1012791931.36</v>
      </c>
      <c r="F1079" s="12">
        <f t="shared" si="32"/>
        <v>15557806.320000052</v>
      </c>
      <c r="G1079" s="13">
        <f t="shared" si="33"/>
        <v>1.560095661525423E-2</v>
      </c>
    </row>
    <row r="1080" spans="1:7" x14ac:dyDescent="0.3">
      <c r="A1080" s="10" t="s">
        <v>142</v>
      </c>
      <c r="B1080" s="11" t="str">
        <f>VLOOKUP(A1080,Entidades!$A$1:$B$229,2,FALSE)</f>
        <v>UNIDAD ADMINISTRATIVA ESPECIAL DE ALIMENTACION ESCOLAR</v>
      </c>
      <c r="C1080" s="11" t="s">
        <v>6</v>
      </c>
      <c r="D1080" s="12">
        <v>4307289</v>
      </c>
      <c r="E1080" s="12">
        <v>4287360</v>
      </c>
      <c r="F1080" s="12">
        <f t="shared" si="32"/>
        <v>-19929</v>
      </c>
      <c r="G1080" s="13">
        <f t="shared" si="33"/>
        <v>-4.6268081849163128E-3</v>
      </c>
    </row>
    <row r="1081" spans="1:7" x14ac:dyDescent="0.3">
      <c r="A1081" s="10" t="s">
        <v>142</v>
      </c>
      <c r="B1081" s="11" t="str">
        <f>VLOOKUP(A1081,Entidades!$A$1:$B$229,2,FALSE)</f>
        <v>UNIDAD ADMINISTRATIVA ESPECIAL DE ALIMENTACION ESCOLAR</v>
      </c>
      <c r="C1081" s="11" t="s">
        <v>7</v>
      </c>
      <c r="D1081" s="12">
        <v>21603064</v>
      </c>
      <c r="E1081" s="12">
        <v>31479830</v>
      </c>
      <c r="F1081" s="12">
        <f t="shared" si="32"/>
        <v>9876766</v>
      </c>
      <c r="G1081" s="13">
        <f t="shared" si="33"/>
        <v>0.45719283153537849</v>
      </c>
    </row>
    <row r="1082" spans="1:7" x14ac:dyDescent="0.3">
      <c r="A1082" s="10" t="s">
        <v>142</v>
      </c>
      <c r="B1082" s="11" t="str">
        <f>VLOOKUP(A1082,Entidades!$A$1:$B$229,2,FALSE)</f>
        <v>UNIDAD ADMINISTRATIVA ESPECIAL DE ALIMENTACION ESCOLAR</v>
      </c>
      <c r="C1082" s="11" t="s">
        <v>8</v>
      </c>
      <c r="D1082" s="12">
        <v>1396004997</v>
      </c>
      <c r="E1082" s="12">
        <v>4467656657</v>
      </c>
      <c r="F1082" s="12">
        <f t="shared" si="32"/>
        <v>3071651660</v>
      </c>
      <c r="G1082" s="13">
        <f t="shared" si="33"/>
        <v>2.2003156626236633</v>
      </c>
    </row>
    <row r="1083" spans="1:7" x14ac:dyDescent="0.3">
      <c r="A1083" s="10" t="s">
        <v>142</v>
      </c>
      <c r="B1083" s="11" t="str">
        <f>VLOOKUP(A1083,Entidades!$A$1:$B$229,2,FALSE)</f>
        <v>UNIDAD ADMINISTRATIVA ESPECIAL DE ALIMENTACION ESCOLAR</v>
      </c>
      <c r="C1083" s="11" t="s">
        <v>10</v>
      </c>
      <c r="D1083" s="12">
        <v>716580282.34000003</v>
      </c>
      <c r="E1083" s="12">
        <v>361826432.80000001</v>
      </c>
      <c r="F1083" s="12">
        <f t="shared" si="32"/>
        <v>-354753849.54000002</v>
      </c>
      <c r="G1083" s="13">
        <f t="shared" si="33"/>
        <v>-0.49506504474494861</v>
      </c>
    </row>
    <row r="1084" spans="1:7" x14ac:dyDescent="0.3">
      <c r="A1084" s="10" t="s">
        <v>142</v>
      </c>
      <c r="B1084" s="11" t="str">
        <f>VLOOKUP(A1084,Entidades!$A$1:$B$229,2,FALSE)</f>
        <v>UNIDAD ADMINISTRATIVA ESPECIAL DE ALIMENTACION ESCOLAR</v>
      </c>
      <c r="C1084" s="11" t="s">
        <v>11</v>
      </c>
      <c r="D1084" s="12">
        <v>25780493</v>
      </c>
      <c r="E1084" s="12">
        <v>166179390</v>
      </c>
      <c r="F1084" s="12">
        <f t="shared" si="32"/>
        <v>140398897</v>
      </c>
      <c r="G1084" s="13">
        <f t="shared" si="33"/>
        <v>5.4459353046506909</v>
      </c>
    </row>
    <row r="1085" spans="1:7" x14ac:dyDescent="0.3">
      <c r="A1085" s="10" t="s">
        <v>142</v>
      </c>
      <c r="B1085" s="11" t="str">
        <f>VLOOKUP(A1085,Entidades!$A$1:$B$229,2,FALSE)</f>
        <v>UNIDAD ADMINISTRATIVA ESPECIAL DE ALIMENTACION ESCOLAR</v>
      </c>
      <c r="C1085" s="11" t="s">
        <v>12</v>
      </c>
      <c r="D1085" s="12">
        <v>111711599</v>
      </c>
      <c r="E1085" s="12">
        <v>107379870</v>
      </c>
      <c r="F1085" s="12">
        <f t="shared" si="32"/>
        <v>-4331729</v>
      </c>
      <c r="G1085" s="13">
        <f t="shared" si="33"/>
        <v>-3.8776000332785499E-2</v>
      </c>
    </row>
    <row r="1086" spans="1:7" x14ac:dyDescent="0.3">
      <c r="A1086" s="10" t="s">
        <v>142</v>
      </c>
      <c r="B1086" s="11" t="str">
        <f>VLOOKUP(A1086,Entidades!$A$1:$B$229,2,FALSE)</f>
        <v>UNIDAD ADMINISTRATIVA ESPECIAL DE ALIMENTACION ESCOLAR</v>
      </c>
      <c r="C1086" s="11" t="s">
        <v>13</v>
      </c>
      <c r="D1086" s="12">
        <v>76695229.150000006</v>
      </c>
      <c r="E1086" s="12">
        <v>79895412</v>
      </c>
      <c r="F1086" s="12">
        <f t="shared" si="32"/>
        <v>3200182.849999994</v>
      </c>
      <c r="G1086" s="13">
        <f t="shared" si="33"/>
        <v>4.1725970252218664E-2</v>
      </c>
    </row>
    <row r="1087" spans="1:7" x14ac:dyDescent="0.3">
      <c r="A1087" s="10" t="s">
        <v>142</v>
      </c>
      <c r="B1087" s="11" t="str">
        <f>VLOOKUP(A1087,Entidades!$A$1:$B$229,2,FALSE)</f>
        <v>UNIDAD ADMINISTRATIVA ESPECIAL DE ALIMENTACION ESCOLAR</v>
      </c>
      <c r="C1087" s="11" t="s">
        <v>14</v>
      </c>
      <c r="D1087" s="12">
        <v>167401699</v>
      </c>
      <c r="E1087" s="12">
        <v>330708036.5</v>
      </c>
      <c r="F1087" s="12">
        <f t="shared" si="32"/>
        <v>163306337.5</v>
      </c>
      <c r="G1087" s="13">
        <f t="shared" si="33"/>
        <v>0.97553572320672799</v>
      </c>
    </row>
    <row r="1088" spans="1:7" x14ac:dyDescent="0.3">
      <c r="A1088" s="10" t="s">
        <v>142</v>
      </c>
      <c r="B1088" s="11" t="str">
        <f>VLOOKUP(A1088,Entidades!$A$1:$B$229,2,FALSE)</f>
        <v>UNIDAD ADMINISTRATIVA ESPECIAL DE ALIMENTACION ESCOLAR</v>
      </c>
      <c r="C1088" s="11" t="s">
        <v>15</v>
      </c>
      <c r="D1088" s="12">
        <v>161002061</v>
      </c>
      <c r="E1088" s="12">
        <v>377454990</v>
      </c>
      <c r="F1088" s="12">
        <f t="shared" si="32"/>
        <v>216452929</v>
      </c>
      <c r="G1088" s="13">
        <f t="shared" si="33"/>
        <v>1.344410920304927</v>
      </c>
    </row>
    <row r="1089" spans="1:7" x14ac:dyDescent="0.3">
      <c r="A1089" s="10" t="s">
        <v>144</v>
      </c>
      <c r="B1089" s="11" t="str">
        <f>VLOOKUP(A1089,Entidades!$A$1:$B$229,2,FALSE)</f>
        <v>MINISTERIO DE TECNOLOGÍAS DE LA INFORMACIÓN Y LAS COMUNICACIONES - GESTIÓN GENERAL</v>
      </c>
      <c r="C1089" s="11" t="s">
        <v>8</v>
      </c>
      <c r="D1089" s="12">
        <v>465492687</v>
      </c>
      <c r="E1089" s="12">
        <v>478450000</v>
      </c>
      <c r="F1089" s="12">
        <f t="shared" si="32"/>
        <v>12957313</v>
      </c>
      <c r="G1089" s="13">
        <f t="shared" si="33"/>
        <v>2.7835696159926999E-2</v>
      </c>
    </row>
    <row r="1090" spans="1:7" x14ac:dyDescent="0.3">
      <c r="A1090" s="10" t="s">
        <v>144</v>
      </c>
      <c r="B1090" s="11" t="str">
        <f>VLOOKUP(A1090,Entidades!$A$1:$B$229,2,FALSE)</f>
        <v>MINISTERIO DE TECNOLOGÍAS DE LA INFORMACIÓN Y LAS COMUNICACIONES - GESTIÓN GENERAL</v>
      </c>
      <c r="C1090" s="11" t="s">
        <v>10</v>
      </c>
      <c r="D1090" s="12"/>
      <c r="E1090" s="12">
        <v>1109094701</v>
      </c>
      <c r="F1090" s="12">
        <f t="shared" si="32"/>
        <v>1109094701</v>
      </c>
      <c r="G1090" s="13" t="str">
        <f t="shared" si="33"/>
        <v>NA</v>
      </c>
    </row>
    <row r="1091" spans="1:7" x14ac:dyDescent="0.3">
      <c r="A1091" s="10" t="s">
        <v>144</v>
      </c>
      <c r="B1091" s="11" t="str">
        <f>VLOOKUP(A1091,Entidades!$A$1:$B$229,2,FALSE)</f>
        <v>MINISTERIO DE TECNOLOGÍAS DE LA INFORMACIÓN Y LAS COMUNICACIONES - GESTIÓN GENERAL</v>
      </c>
      <c r="C1091" s="11" t="s">
        <v>11</v>
      </c>
      <c r="D1091" s="12">
        <v>1317988545</v>
      </c>
      <c r="E1091" s="12">
        <v>2109640897</v>
      </c>
      <c r="F1091" s="12">
        <f t="shared" si="32"/>
        <v>791652352</v>
      </c>
      <c r="G1091" s="13">
        <f t="shared" si="33"/>
        <v>0.60065192144746604</v>
      </c>
    </row>
    <row r="1092" spans="1:7" x14ac:dyDescent="0.3">
      <c r="A1092" s="10" t="s">
        <v>144</v>
      </c>
      <c r="B1092" s="11" t="str">
        <f>VLOOKUP(A1092,Entidades!$A$1:$B$229,2,FALSE)</f>
        <v>MINISTERIO DE TECNOLOGÍAS DE LA INFORMACIÓN Y LAS COMUNICACIONES - GESTIÓN GENERAL</v>
      </c>
      <c r="C1092" s="11" t="s">
        <v>12</v>
      </c>
      <c r="D1092" s="12"/>
      <c r="E1092" s="12">
        <v>1533260</v>
      </c>
      <c r="F1092" s="12">
        <f t="shared" si="32"/>
        <v>1533260</v>
      </c>
      <c r="G1092" s="13" t="str">
        <f t="shared" si="33"/>
        <v>NA</v>
      </c>
    </row>
    <row r="1093" spans="1:7" x14ac:dyDescent="0.3">
      <c r="A1093" s="10" t="s">
        <v>145</v>
      </c>
      <c r="B1093" s="11" t="str">
        <f>VLOOKUP(A1093,Entidades!$A$1:$B$229,2,FALSE)</f>
        <v>FONDO UNICO DE TECNOLOGIAS DE LA INFORMACION Y LAS COMUNICACIONES</v>
      </c>
      <c r="C1093" s="11" t="s">
        <v>4</v>
      </c>
      <c r="D1093" s="12">
        <v>1788564281</v>
      </c>
      <c r="E1093" s="12">
        <v>16491534121.569998</v>
      </c>
      <c r="F1093" s="12">
        <f t="shared" si="32"/>
        <v>14702969840.569998</v>
      </c>
      <c r="G1093" s="13">
        <f t="shared" si="33"/>
        <v>8.220543145561118</v>
      </c>
    </row>
    <row r="1094" spans="1:7" x14ac:dyDescent="0.3">
      <c r="A1094" s="10" t="s">
        <v>145</v>
      </c>
      <c r="B1094" s="11" t="str">
        <f>VLOOKUP(A1094,Entidades!$A$1:$B$229,2,FALSE)</f>
        <v>FONDO UNICO DE TECNOLOGIAS DE LA INFORMACION Y LAS COMUNICACIONES</v>
      </c>
      <c r="C1094" s="11" t="s">
        <v>5</v>
      </c>
      <c r="D1094" s="12">
        <v>18816714</v>
      </c>
      <c r="E1094" s="12">
        <v>14648824</v>
      </c>
      <c r="F1094" s="12">
        <f t="shared" si="32"/>
        <v>-4167890</v>
      </c>
      <c r="G1094" s="13">
        <f t="shared" si="33"/>
        <v>-0.22149935424431705</v>
      </c>
    </row>
    <row r="1095" spans="1:7" x14ac:dyDescent="0.3">
      <c r="A1095" s="10" t="s">
        <v>145</v>
      </c>
      <c r="B1095" s="11" t="str">
        <f>VLOOKUP(A1095,Entidades!$A$1:$B$229,2,FALSE)</f>
        <v>FONDO UNICO DE TECNOLOGIAS DE LA INFORMACION Y LAS COMUNICACIONES</v>
      </c>
      <c r="C1095" s="11" t="s">
        <v>6</v>
      </c>
      <c r="D1095" s="12">
        <v>44862867</v>
      </c>
      <c r="E1095" s="12">
        <v>49658923.479999997</v>
      </c>
      <c r="F1095" s="12">
        <f t="shared" si="32"/>
        <v>4796056.4799999967</v>
      </c>
      <c r="G1095" s="13">
        <f t="shared" si="33"/>
        <v>0.10690481462096474</v>
      </c>
    </row>
    <row r="1096" spans="1:7" x14ac:dyDescent="0.3">
      <c r="A1096" s="10" t="s">
        <v>145</v>
      </c>
      <c r="B1096" s="11" t="str">
        <f>VLOOKUP(A1096,Entidades!$A$1:$B$229,2,FALSE)</f>
        <v>FONDO UNICO DE TECNOLOGIAS DE LA INFORMACION Y LAS COMUNICACIONES</v>
      </c>
      <c r="C1096" s="11" t="s">
        <v>7</v>
      </c>
      <c r="D1096" s="12">
        <v>447798923</v>
      </c>
      <c r="E1096" s="12">
        <v>522003370</v>
      </c>
      <c r="F1096" s="12">
        <f t="shared" si="32"/>
        <v>74204447</v>
      </c>
      <c r="G1096" s="13">
        <f t="shared" si="33"/>
        <v>0.16570930207440449</v>
      </c>
    </row>
    <row r="1097" spans="1:7" x14ac:dyDescent="0.3">
      <c r="A1097" s="10" t="s">
        <v>145</v>
      </c>
      <c r="B1097" s="11" t="str">
        <f>VLOOKUP(A1097,Entidades!$A$1:$B$229,2,FALSE)</f>
        <v>FONDO UNICO DE TECNOLOGIAS DE LA INFORMACION Y LAS COMUNICACIONES</v>
      </c>
      <c r="C1097" s="11" t="s">
        <v>8</v>
      </c>
      <c r="D1097" s="12">
        <v>58713624843</v>
      </c>
      <c r="E1097" s="12">
        <v>66985238112</v>
      </c>
      <c r="F1097" s="12">
        <f t="shared" si="32"/>
        <v>8271613269</v>
      </c>
      <c r="G1097" s="13">
        <f t="shared" si="33"/>
        <v>0.14088064382191121</v>
      </c>
    </row>
    <row r="1098" spans="1:7" x14ac:dyDescent="0.3">
      <c r="A1098" s="10" t="s">
        <v>145</v>
      </c>
      <c r="B1098" s="11" t="str">
        <f>VLOOKUP(A1098,Entidades!$A$1:$B$229,2,FALSE)</f>
        <v>FONDO UNICO DE TECNOLOGIAS DE LA INFORMACION Y LAS COMUNICACIONES</v>
      </c>
      <c r="C1098" s="11" t="s">
        <v>9</v>
      </c>
      <c r="D1098" s="12">
        <v>245571023</v>
      </c>
      <c r="E1098" s="12">
        <v>262262283</v>
      </c>
      <c r="F1098" s="12">
        <f t="shared" si="32"/>
        <v>16691260</v>
      </c>
      <c r="G1098" s="13">
        <f t="shared" si="33"/>
        <v>6.7969175662879411E-2</v>
      </c>
    </row>
    <row r="1099" spans="1:7" x14ac:dyDescent="0.3">
      <c r="A1099" s="10" t="s">
        <v>145</v>
      </c>
      <c r="B1099" s="11" t="str">
        <f>VLOOKUP(A1099,Entidades!$A$1:$B$229,2,FALSE)</f>
        <v>FONDO UNICO DE TECNOLOGIAS DE LA INFORMACION Y LAS COMUNICACIONES</v>
      </c>
      <c r="C1099" s="11" t="s">
        <v>10</v>
      </c>
      <c r="D1099" s="12">
        <v>653826980.67999995</v>
      </c>
      <c r="E1099" s="12">
        <v>3890408256.5699997</v>
      </c>
      <c r="F1099" s="12">
        <f t="shared" si="32"/>
        <v>3236581275.8899999</v>
      </c>
      <c r="G1099" s="13">
        <f t="shared" si="33"/>
        <v>4.9502106390957694</v>
      </c>
    </row>
    <row r="1100" spans="1:7" x14ac:dyDescent="0.3">
      <c r="A1100" s="10" t="s">
        <v>145</v>
      </c>
      <c r="B1100" s="11" t="str">
        <f>VLOOKUP(A1100,Entidades!$A$1:$B$229,2,FALSE)</f>
        <v>FONDO UNICO DE TECNOLOGIAS DE LA INFORMACION Y LAS COMUNICACIONES</v>
      </c>
      <c r="C1100" s="11" t="s">
        <v>12</v>
      </c>
      <c r="D1100" s="12">
        <v>142524211</v>
      </c>
      <c r="E1100" s="12">
        <v>346300883.18000001</v>
      </c>
      <c r="F1100" s="12">
        <f t="shared" ref="F1100:F1163" si="34">E1100-D1100</f>
        <v>203776672.18000001</v>
      </c>
      <c r="G1100" s="13">
        <f t="shared" ref="G1100:G1163" si="35">IF(D1100&gt;0,((E1100-D1100)/D1100),"NA")</f>
        <v>1.4297688143665641</v>
      </c>
    </row>
    <row r="1101" spans="1:7" x14ac:dyDescent="0.3">
      <c r="A1101" s="10" t="s">
        <v>145</v>
      </c>
      <c r="B1101" s="11" t="str">
        <f>VLOOKUP(A1101,Entidades!$A$1:$B$229,2,FALSE)</f>
        <v>FONDO UNICO DE TECNOLOGIAS DE LA INFORMACION Y LAS COMUNICACIONES</v>
      </c>
      <c r="C1101" s="11" t="s">
        <v>13</v>
      </c>
      <c r="D1101" s="12">
        <v>287238954.28999996</v>
      </c>
      <c r="E1101" s="12">
        <v>199281548.11000001</v>
      </c>
      <c r="F1101" s="12">
        <f t="shared" si="34"/>
        <v>-87957406.179999948</v>
      </c>
      <c r="G1101" s="13">
        <f t="shared" si="35"/>
        <v>-0.30621684442980207</v>
      </c>
    </row>
    <row r="1102" spans="1:7" x14ac:dyDescent="0.3">
      <c r="A1102" s="10" t="s">
        <v>145</v>
      </c>
      <c r="B1102" s="11" t="str">
        <f>VLOOKUP(A1102,Entidades!$A$1:$B$229,2,FALSE)</f>
        <v>FONDO UNICO DE TECNOLOGIAS DE LA INFORMACION Y LAS COMUNICACIONES</v>
      </c>
      <c r="C1102" s="11" t="s">
        <v>14</v>
      </c>
      <c r="D1102" s="12">
        <v>444601966.39999998</v>
      </c>
      <c r="E1102" s="12">
        <v>1288173639.77</v>
      </c>
      <c r="F1102" s="12">
        <f t="shared" si="34"/>
        <v>843571673.37</v>
      </c>
      <c r="G1102" s="13">
        <f t="shared" si="35"/>
        <v>1.8973637930585636</v>
      </c>
    </row>
    <row r="1103" spans="1:7" x14ac:dyDescent="0.3">
      <c r="A1103" s="10" t="s">
        <v>145</v>
      </c>
      <c r="B1103" s="11" t="str">
        <f>VLOOKUP(A1103,Entidades!$A$1:$B$229,2,FALSE)</f>
        <v>FONDO UNICO DE TECNOLOGIAS DE LA INFORMACION Y LAS COMUNICACIONES</v>
      </c>
      <c r="C1103" s="11" t="s">
        <v>292</v>
      </c>
      <c r="D1103" s="12">
        <v>2310347747</v>
      </c>
      <c r="E1103" s="12">
        <v>2692740811</v>
      </c>
      <c r="F1103" s="12">
        <f t="shared" si="34"/>
        <v>382393064</v>
      </c>
      <c r="G1103" s="13">
        <f t="shared" si="35"/>
        <v>0.16551320661425953</v>
      </c>
    </row>
    <row r="1104" spans="1:7" x14ac:dyDescent="0.3">
      <c r="A1104" s="10" t="s">
        <v>145</v>
      </c>
      <c r="B1104" s="11" t="str">
        <f>VLOOKUP(A1104,Entidades!$A$1:$B$229,2,FALSE)</f>
        <v>FONDO UNICO DE TECNOLOGIAS DE LA INFORMACION Y LAS COMUNICACIONES</v>
      </c>
      <c r="C1104" s="11" t="s">
        <v>15</v>
      </c>
      <c r="D1104" s="12">
        <v>1056740686.1899999</v>
      </c>
      <c r="E1104" s="12">
        <v>2711953772.3000002</v>
      </c>
      <c r="F1104" s="12">
        <f t="shared" si="34"/>
        <v>1655213086.1100001</v>
      </c>
      <c r="G1104" s="13">
        <f t="shared" si="35"/>
        <v>1.5663379935504782</v>
      </c>
    </row>
    <row r="1105" spans="1:7" x14ac:dyDescent="0.3">
      <c r="A1105" s="10" t="s">
        <v>145</v>
      </c>
      <c r="B1105" s="11" t="str">
        <f>VLOOKUP(A1105,Entidades!$A$1:$B$229,2,FALSE)</f>
        <v>FONDO UNICO DE TECNOLOGIAS DE LA INFORMACION Y LAS COMUNICACIONES</v>
      </c>
      <c r="C1105" s="11" t="s">
        <v>16</v>
      </c>
      <c r="D1105" s="12">
        <v>84101674.709999993</v>
      </c>
      <c r="E1105" s="12"/>
      <c r="F1105" s="12">
        <f t="shared" si="34"/>
        <v>-84101674.709999993</v>
      </c>
      <c r="G1105" s="13">
        <f t="shared" si="35"/>
        <v>-1</v>
      </c>
    </row>
    <row r="1106" spans="1:7" x14ac:dyDescent="0.3">
      <c r="A1106" s="10" t="s">
        <v>146</v>
      </c>
      <c r="B1106" s="11" t="str">
        <f>VLOOKUP(A1106,Entidades!$A$1:$B$229,2,FALSE)</f>
        <v>UNIDAD ADMINISTRATIVA ESPECIAL COMISION DE REGULACION DE COMUNICACIONES</v>
      </c>
      <c r="C1106" s="11" t="s">
        <v>5</v>
      </c>
      <c r="D1106" s="12">
        <v>6236865.2999999998</v>
      </c>
      <c r="E1106" s="12">
        <v>16222040.75</v>
      </c>
      <c r="F1106" s="12">
        <f t="shared" si="34"/>
        <v>9985175.4499999993</v>
      </c>
      <c r="G1106" s="13">
        <f t="shared" si="35"/>
        <v>1.6009926412872826</v>
      </c>
    </row>
    <row r="1107" spans="1:7" x14ac:dyDescent="0.3">
      <c r="A1107" s="10" t="s">
        <v>146</v>
      </c>
      <c r="B1107" s="11" t="str">
        <f>VLOOKUP(A1107,Entidades!$A$1:$B$229,2,FALSE)</f>
        <v>UNIDAD ADMINISTRATIVA ESPECIAL COMISION DE REGULACION DE COMUNICACIONES</v>
      </c>
      <c r="C1107" s="11" t="s">
        <v>6</v>
      </c>
      <c r="D1107" s="12">
        <v>1036672</v>
      </c>
      <c r="E1107" s="12">
        <v>1686300</v>
      </c>
      <c r="F1107" s="12">
        <f t="shared" si="34"/>
        <v>649628</v>
      </c>
      <c r="G1107" s="13">
        <f t="shared" si="35"/>
        <v>0.6266475799481418</v>
      </c>
    </row>
    <row r="1108" spans="1:7" x14ac:dyDescent="0.3">
      <c r="A1108" s="10" t="s">
        <v>146</v>
      </c>
      <c r="B1108" s="11" t="str">
        <f>VLOOKUP(A1108,Entidades!$A$1:$B$229,2,FALSE)</f>
        <v>UNIDAD ADMINISTRATIVA ESPECIAL COMISION DE REGULACION DE COMUNICACIONES</v>
      </c>
      <c r="C1108" s="11" t="s">
        <v>7</v>
      </c>
      <c r="D1108" s="12">
        <v>26658753.039999999</v>
      </c>
      <c r="E1108" s="12">
        <v>39251850</v>
      </c>
      <c r="F1108" s="12">
        <f t="shared" si="34"/>
        <v>12593096.960000001</v>
      </c>
      <c r="G1108" s="13">
        <f t="shared" si="35"/>
        <v>0.47238132035300934</v>
      </c>
    </row>
    <row r="1109" spans="1:7" x14ac:dyDescent="0.3">
      <c r="A1109" s="10" t="s">
        <v>146</v>
      </c>
      <c r="B1109" s="11" t="str">
        <f>VLOOKUP(A1109,Entidades!$A$1:$B$229,2,FALSE)</f>
        <v>UNIDAD ADMINISTRATIVA ESPECIAL COMISION DE REGULACION DE COMUNICACIONES</v>
      </c>
      <c r="C1109" s="11" t="s">
        <v>8</v>
      </c>
      <c r="D1109" s="12">
        <v>6134996764</v>
      </c>
      <c r="E1109" s="12">
        <v>7350354841</v>
      </c>
      <c r="F1109" s="12">
        <f t="shared" si="34"/>
        <v>1215358077</v>
      </c>
      <c r="G1109" s="13">
        <f t="shared" si="35"/>
        <v>0.19810248053131654</v>
      </c>
    </row>
    <row r="1110" spans="1:7" x14ac:dyDescent="0.3">
      <c r="A1110" s="10" t="s">
        <v>146</v>
      </c>
      <c r="B1110" s="11" t="str">
        <f>VLOOKUP(A1110,Entidades!$A$1:$B$229,2,FALSE)</f>
        <v>UNIDAD ADMINISTRATIVA ESPECIAL COMISION DE REGULACION DE COMUNICACIONES</v>
      </c>
      <c r="C1110" s="11" t="s">
        <v>10</v>
      </c>
      <c r="D1110" s="12">
        <v>1358876277.1900001</v>
      </c>
      <c r="E1110" s="12">
        <v>1033181902.49</v>
      </c>
      <c r="F1110" s="12">
        <f t="shared" si="34"/>
        <v>-325694374.70000005</v>
      </c>
      <c r="G1110" s="13">
        <f t="shared" si="35"/>
        <v>-0.23967919682393646</v>
      </c>
    </row>
    <row r="1111" spans="1:7" x14ac:dyDescent="0.3">
      <c r="A1111" s="10" t="s">
        <v>146</v>
      </c>
      <c r="B1111" s="11" t="str">
        <f>VLOOKUP(A1111,Entidades!$A$1:$B$229,2,FALSE)</f>
        <v>UNIDAD ADMINISTRATIVA ESPECIAL COMISION DE REGULACION DE COMUNICACIONES</v>
      </c>
      <c r="C1111" s="11" t="s">
        <v>11</v>
      </c>
      <c r="D1111" s="12">
        <v>263759744</v>
      </c>
      <c r="E1111" s="12">
        <v>409290272</v>
      </c>
      <c r="F1111" s="12">
        <f t="shared" si="34"/>
        <v>145530528</v>
      </c>
      <c r="G1111" s="13">
        <f t="shared" si="35"/>
        <v>0.55175412969766913</v>
      </c>
    </row>
    <row r="1112" spans="1:7" x14ac:dyDescent="0.3">
      <c r="A1112" s="10" t="s">
        <v>146</v>
      </c>
      <c r="B1112" s="11" t="str">
        <f>VLOOKUP(A1112,Entidades!$A$1:$B$229,2,FALSE)</f>
        <v>UNIDAD ADMINISTRATIVA ESPECIAL COMISION DE REGULACION DE COMUNICACIONES</v>
      </c>
      <c r="C1112" s="11" t="s">
        <v>12</v>
      </c>
      <c r="D1112" s="12">
        <v>40000</v>
      </c>
      <c r="E1112" s="12">
        <v>320524752.58000004</v>
      </c>
      <c r="F1112" s="12">
        <f t="shared" si="34"/>
        <v>320484752.58000004</v>
      </c>
      <c r="G1112" s="13">
        <f t="shared" si="35"/>
        <v>8012.1188145000015</v>
      </c>
    </row>
    <row r="1113" spans="1:7" x14ac:dyDescent="0.3">
      <c r="A1113" s="10" t="s">
        <v>146</v>
      </c>
      <c r="B1113" s="11" t="str">
        <f>VLOOKUP(A1113,Entidades!$A$1:$B$229,2,FALSE)</f>
        <v>UNIDAD ADMINISTRATIVA ESPECIAL COMISION DE REGULACION DE COMUNICACIONES</v>
      </c>
      <c r="C1113" s="11" t="s">
        <v>13</v>
      </c>
      <c r="D1113" s="12">
        <v>600267596.61000001</v>
      </c>
      <c r="E1113" s="12">
        <v>1504113622.6499999</v>
      </c>
      <c r="F1113" s="12">
        <f t="shared" si="34"/>
        <v>903846026.03999984</v>
      </c>
      <c r="G1113" s="13">
        <f t="shared" si="35"/>
        <v>1.5057384925397495</v>
      </c>
    </row>
    <row r="1114" spans="1:7" x14ac:dyDescent="0.3">
      <c r="A1114" s="10" t="s">
        <v>146</v>
      </c>
      <c r="B1114" s="11" t="str">
        <f>VLOOKUP(A1114,Entidades!$A$1:$B$229,2,FALSE)</f>
        <v>UNIDAD ADMINISTRATIVA ESPECIAL COMISION DE REGULACION DE COMUNICACIONES</v>
      </c>
      <c r="C1114" s="11" t="s">
        <v>14</v>
      </c>
      <c r="D1114" s="12">
        <v>249710190.05000001</v>
      </c>
      <c r="E1114" s="12">
        <v>359965246</v>
      </c>
      <c r="F1114" s="12">
        <f t="shared" si="34"/>
        <v>110255055.94999999</v>
      </c>
      <c r="G1114" s="13">
        <f t="shared" si="35"/>
        <v>0.44153206534312189</v>
      </c>
    </row>
    <row r="1115" spans="1:7" x14ac:dyDescent="0.3">
      <c r="A1115" s="10" t="s">
        <v>146</v>
      </c>
      <c r="B1115" s="11" t="str">
        <f>VLOOKUP(A1115,Entidades!$A$1:$B$229,2,FALSE)</f>
        <v>UNIDAD ADMINISTRATIVA ESPECIAL COMISION DE REGULACION DE COMUNICACIONES</v>
      </c>
      <c r="C1115" s="11" t="s">
        <v>15</v>
      </c>
      <c r="D1115" s="12">
        <v>14779849</v>
      </c>
      <c r="E1115" s="12">
        <v>266710330.84</v>
      </c>
      <c r="F1115" s="12">
        <f t="shared" si="34"/>
        <v>251930481.84</v>
      </c>
      <c r="G1115" s="13">
        <f t="shared" si="35"/>
        <v>17.045538275797</v>
      </c>
    </row>
    <row r="1116" spans="1:7" x14ac:dyDescent="0.3">
      <c r="A1116" s="10" t="s">
        <v>146</v>
      </c>
      <c r="B1116" s="11" t="str">
        <f>VLOOKUP(A1116,Entidades!$A$1:$B$229,2,FALSE)</f>
        <v>UNIDAD ADMINISTRATIVA ESPECIAL COMISION DE REGULACION DE COMUNICACIONES</v>
      </c>
      <c r="C1116" s="11" t="s">
        <v>16</v>
      </c>
      <c r="D1116" s="12">
        <v>1909269506.03</v>
      </c>
      <c r="E1116" s="12">
        <v>614581081.04999995</v>
      </c>
      <c r="F1116" s="12">
        <f t="shared" si="34"/>
        <v>-1294688424.98</v>
      </c>
      <c r="G1116" s="13">
        <f t="shared" si="35"/>
        <v>-0.6781066899623216</v>
      </c>
    </row>
    <row r="1117" spans="1:7" x14ac:dyDescent="0.3">
      <c r="A1117" s="10" t="s">
        <v>148</v>
      </c>
      <c r="B1117" s="11" t="str">
        <f>VLOOKUP(A1117,Entidades!$A$1:$B$229,2,FALSE)</f>
        <v>AGENCIA NACIONAL DEL ESPECTRO - ANE</v>
      </c>
      <c r="C1117" s="11" t="s">
        <v>5</v>
      </c>
      <c r="D1117" s="12">
        <v>118820793</v>
      </c>
      <c r="E1117" s="12"/>
      <c r="F1117" s="12">
        <f t="shared" si="34"/>
        <v>-118820793</v>
      </c>
      <c r="G1117" s="13">
        <f t="shared" si="35"/>
        <v>-1</v>
      </c>
    </row>
    <row r="1118" spans="1:7" x14ac:dyDescent="0.3">
      <c r="A1118" s="10" t="s">
        <v>148</v>
      </c>
      <c r="B1118" s="11" t="str">
        <f>VLOOKUP(A1118,Entidades!$A$1:$B$229,2,FALSE)</f>
        <v>AGENCIA NACIONAL DEL ESPECTRO - ANE</v>
      </c>
      <c r="C1118" s="11" t="s">
        <v>6</v>
      </c>
      <c r="D1118" s="12">
        <v>2706225</v>
      </c>
      <c r="E1118" s="12">
        <v>14108008</v>
      </c>
      <c r="F1118" s="12">
        <f t="shared" si="34"/>
        <v>11401783</v>
      </c>
      <c r="G1118" s="13">
        <f t="shared" si="35"/>
        <v>4.2131688976341586</v>
      </c>
    </row>
    <row r="1119" spans="1:7" x14ac:dyDescent="0.3">
      <c r="A1119" s="10" t="s">
        <v>148</v>
      </c>
      <c r="B1119" s="11" t="str">
        <f>VLOOKUP(A1119,Entidades!$A$1:$B$229,2,FALSE)</f>
        <v>AGENCIA NACIONAL DEL ESPECTRO - ANE</v>
      </c>
      <c r="C1119" s="11" t="s">
        <v>7</v>
      </c>
      <c r="D1119" s="12">
        <v>84204000</v>
      </c>
      <c r="E1119" s="12">
        <v>104891665</v>
      </c>
      <c r="F1119" s="12">
        <f t="shared" si="34"/>
        <v>20687665</v>
      </c>
      <c r="G1119" s="13">
        <f t="shared" si="35"/>
        <v>0.24568506246734123</v>
      </c>
    </row>
    <row r="1120" spans="1:7" x14ac:dyDescent="0.3">
      <c r="A1120" s="10" t="s">
        <v>148</v>
      </c>
      <c r="B1120" s="11" t="str">
        <f>VLOOKUP(A1120,Entidades!$A$1:$B$229,2,FALSE)</f>
        <v>AGENCIA NACIONAL DEL ESPECTRO - ANE</v>
      </c>
      <c r="C1120" s="11" t="s">
        <v>8</v>
      </c>
      <c r="D1120" s="12">
        <v>8161985760</v>
      </c>
      <c r="E1120" s="12">
        <v>9997865160</v>
      </c>
      <c r="F1120" s="12">
        <f t="shared" si="34"/>
        <v>1835879400</v>
      </c>
      <c r="G1120" s="13">
        <f t="shared" si="35"/>
        <v>0.22493048309361421</v>
      </c>
    </row>
    <row r="1121" spans="1:7" x14ac:dyDescent="0.3">
      <c r="A1121" s="10" t="s">
        <v>148</v>
      </c>
      <c r="B1121" s="11" t="str">
        <f>VLOOKUP(A1121,Entidades!$A$1:$B$229,2,FALSE)</f>
        <v>AGENCIA NACIONAL DEL ESPECTRO - ANE</v>
      </c>
      <c r="C1121" s="11" t="s">
        <v>10</v>
      </c>
      <c r="D1121" s="12">
        <v>350131343.53999996</v>
      </c>
      <c r="E1121" s="12">
        <v>608742943.38</v>
      </c>
      <c r="F1121" s="12">
        <f t="shared" si="34"/>
        <v>258611599.84000003</v>
      </c>
      <c r="G1121" s="13">
        <f t="shared" si="35"/>
        <v>0.73861310794203583</v>
      </c>
    </row>
    <row r="1122" spans="1:7" x14ac:dyDescent="0.3">
      <c r="A1122" s="10" t="s">
        <v>148</v>
      </c>
      <c r="B1122" s="11" t="str">
        <f>VLOOKUP(A1122,Entidades!$A$1:$B$229,2,FALSE)</f>
        <v>AGENCIA NACIONAL DEL ESPECTRO - ANE</v>
      </c>
      <c r="C1122" s="11" t="s">
        <v>11</v>
      </c>
      <c r="D1122" s="12">
        <v>77087796</v>
      </c>
      <c r="E1122" s="12">
        <v>128322265</v>
      </c>
      <c r="F1122" s="12">
        <f t="shared" si="34"/>
        <v>51234469</v>
      </c>
      <c r="G1122" s="13">
        <f t="shared" si="35"/>
        <v>0.66462490379151584</v>
      </c>
    </row>
    <row r="1123" spans="1:7" x14ac:dyDescent="0.3">
      <c r="A1123" s="10" t="s">
        <v>148</v>
      </c>
      <c r="B1123" s="11" t="str">
        <f>VLOOKUP(A1123,Entidades!$A$1:$B$229,2,FALSE)</f>
        <v>AGENCIA NACIONAL DEL ESPECTRO - ANE</v>
      </c>
      <c r="C1123" s="11" t="s">
        <v>12</v>
      </c>
      <c r="D1123" s="12">
        <v>630524219</v>
      </c>
      <c r="E1123" s="12">
        <v>831203679.29999995</v>
      </c>
      <c r="F1123" s="12">
        <f t="shared" si="34"/>
        <v>200679460.29999995</v>
      </c>
      <c r="G1123" s="13">
        <f t="shared" si="35"/>
        <v>0.31827399210497248</v>
      </c>
    </row>
    <row r="1124" spans="1:7" x14ac:dyDescent="0.3">
      <c r="A1124" s="10" t="s">
        <v>148</v>
      </c>
      <c r="B1124" s="11" t="str">
        <f>VLOOKUP(A1124,Entidades!$A$1:$B$229,2,FALSE)</f>
        <v>AGENCIA NACIONAL DEL ESPECTRO - ANE</v>
      </c>
      <c r="C1124" s="11" t="s">
        <v>13</v>
      </c>
      <c r="D1124" s="12">
        <v>319454086.95999998</v>
      </c>
      <c r="E1124" s="12">
        <v>384215379.16999996</v>
      </c>
      <c r="F1124" s="12">
        <f t="shared" si="34"/>
        <v>64761292.209999979</v>
      </c>
      <c r="G1124" s="13">
        <f t="shared" si="35"/>
        <v>0.20272488239635192</v>
      </c>
    </row>
    <row r="1125" spans="1:7" x14ac:dyDescent="0.3">
      <c r="A1125" s="10" t="s">
        <v>148</v>
      </c>
      <c r="B1125" s="11" t="str">
        <f>VLOOKUP(A1125,Entidades!$A$1:$B$229,2,FALSE)</f>
        <v>AGENCIA NACIONAL DEL ESPECTRO - ANE</v>
      </c>
      <c r="C1125" s="11" t="s">
        <v>14</v>
      </c>
      <c r="D1125" s="12">
        <v>387721989</v>
      </c>
      <c r="E1125" s="12">
        <v>628155209</v>
      </c>
      <c r="F1125" s="12">
        <f t="shared" si="34"/>
        <v>240433220</v>
      </c>
      <c r="G1125" s="13">
        <f t="shared" si="35"/>
        <v>0.62011757605009088</v>
      </c>
    </row>
    <row r="1126" spans="1:7" x14ac:dyDescent="0.3">
      <c r="A1126" s="10" t="s">
        <v>148</v>
      </c>
      <c r="B1126" s="11" t="str">
        <f>VLOOKUP(A1126,Entidades!$A$1:$B$229,2,FALSE)</f>
        <v>AGENCIA NACIONAL DEL ESPECTRO - ANE</v>
      </c>
      <c r="C1126" s="11" t="s">
        <v>292</v>
      </c>
      <c r="D1126" s="12">
        <v>303760122.86000001</v>
      </c>
      <c r="E1126" s="12">
        <v>353125761</v>
      </c>
      <c r="F1126" s="12">
        <f t="shared" si="34"/>
        <v>49365638.139999986</v>
      </c>
      <c r="G1126" s="13">
        <f t="shared" si="35"/>
        <v>0.16251520336246411</v>
      </c>
    </row>
    <row r="1127" spans="1:7" x14ac:dyDescent="0.3">
      <c r="A1127" s="10" t="s">
        <v>148</v>
      </c>
      <c r="B1127" s="11" t="str">
        <f>VLOOKUP(A1127,Entidades!$A$1:$B$229,2,FALSE)</f>
        <v>AGENCIA NACIONAL DEL ESPECTRO - ANE</v>
      </c>
      <c r="C1127" s="11" t="s">
        <v>15</v>
      </c>
      <c r="D1127" s="12">
        <v>435423371.33000004</v>
      </c>
      <c r="E1127" s="12">
        <v>624617466.96000004</v>
      </c>
      <c r="F1127" s="12">
        <f t="shared" si="34"/>
        <v>189194095.63</v>
      </c>
      <c r="G1127" s="13">
        <f t="shared" si="35"/>
        <v>0.43450606487223437</v>
      </c>
    </row>
    <row r="1128" spans="1:7" x14ac:dyDescent="0.3">
      <c r="A1128" s="10" t="s">
        <v>148</v>
      </c>
      <c r="B1128" s="11" t="str">
        <f>VLOOKUP(A1128,Entidades!$A$1:$B$229,2,FALSE)</f>
        <v>AGENCIA NACIONAL DEL ESPECTRO - ANE</v>
      </c>
      <c r="C1128" s="11" t="s">
        <v>16</v>
      </c>
      <c r="D1128" s="12">
        <v>259442000</v>
      </c>
      <c r="E1128" s="12">
        <v>319229400</v>
      </c>
      <c r="F1128" s="12">
        <f t="shared" si="34"/>
        <v>59787400</v>
      </c>
      <c r="G1128" s="13">
        <f t="shared" si="35"/>
        <v>0.23044611126957085</v>
      </c>
    </row>
    <row r="1129" spans="1:7" x14ac:dyDescent="0.3">
      <c r="A1129" s="10" t="s">
        <v>150</v>
      </c>
      <c r="B1129" s="11" t="str">
        <f>VLOOKUP(A1129,Entidades!$A$1:$B$229,2,FALSE)</f>
        <v>COMPUTADORES PARA EDUCAR (CPE)</v>
      </c>
      <c r="C1129" s="11" t="s">
        <v>5</v>
      </c>
      <c r="D1129" s="12">
        <v>265352928</v>
      </c>
      <c r="E1129" s="12">
        <v>262200898</v>
      </c>
      <c r="F1129" s="12">
        <f t="shared" si="34"/>
        <v>-3152030</v>
      </c>
      <c r="G1129" s="13">
        <f t="shared" si="35"/>
        <v>-1.1878632822171083E-2</v>
      </c>
    </row>
    <row r="1130" spans="1:7" x14ac:dyDescent="0.3">
      <c r="A1130" s="10" t="s">
        <v>150</v>
      </c>
      <c r="B1130" s="11" t="str">
        <f>VLOOKUP(A1130,Entidades!$A$1:$B$229,2,FALSE)</f>
        <v>COMPUTADORES PARA EDUCAR (CPE)</v>
      </c>
      <c r="C1130" s="11" t="s">
        <v>6</v>
      </c>
      <c r="D1130" s="12">
        <v>8146013</v>
      </c>
      <c r="E1130" s="12">
        <v>10215510</v>
      </c>
      <c r="F1130" s="12">
        <f t="shared" si="34"/>
        <v>2069497</v>
      </c>
      <c r="G1130" s="13">
        <f t="shared" si="35"/>
        <v>0.25405029429734521</v>
      </c>
    </row>
    <row r="1131" spans="1:7" x14ac:dyDescent="0.3">
      <c r="A1131" s="10" t="s">
        <v>150</v>
      </c>
      <c r="B1131" s="11" t="str">
        <f>VLOOKUP(A1131,Entidades!$A$1:$B$229,2,FALSE)</f>
        <v>COMPUTADORES PARA EDUCAR (CPE)</v>
      </c>
      <c r="C1131" s="11" t="s">
        <v>7</v>
      </c>
      <c r="D1131" s="12">
        <v>60853462</v>
      </c>
      <c r="E1131" s="12">
        <v>71453790</v>
      </c>
      <c r="F1131" s="12">
        <f t="shared" si="34"/>
        <v>10600328</v>
      </c>
      <c r="G1131" s="13">
        <f t="shared" si="35"/>
        <v>0.17419432932180587</v>
      </c>
    </row>
    <row r="1132" spans="1:7" x14ac:dyDescent="0.3">
      <c r="A1132" s="10" t="s">
        <v>150</v>
      </c>
      <c r="B1132" s="11" t="str">
        <f>VLOOKUP(A1132,Entidades!$A$1:$B$229,2,FALSE)</f>
        <v>COMPUTADORES PARA EDUCAR (CPE)</v>
      </c>
      <c r="C1132" s="11" t="s">
        <v>8</v>
      </c>
      <c r="D1132" s="12">
        <v>633191842</v>
      </c>
      <c r="E1132" s="12">
        <v>418771883</v>
      </c>
      <c r="F1132" s="12">
        <f t="shared" si="34"/>
        <v>-214419959</v>
      </c>
      <c r="G1132" s="13">
        <f t="shared" si="35"/>
        <v>-0.33863348321534442</v>
      </c>
    </row>
    <row r="1133" spans="1:7" x14ac:dyDescent="0.3">
      <c r="A1133" s="10" t="s">
        <v>150</v>
      </c>
      <c r="B1133" s="11" t="str">
        <f>VLOOKUP(A1133,Entidades!$A$1:$B$229,2,FALSE)</f>
        <v>COMPUTADORES PARA EDUCAR (CPE)</v>
      </c>
      <c r="C1133" s="11" t="s">
        <v>10</v>
      </c>
      <c r="D1133" s="12">
        <v>104173789</v>
      </c>
      <c r="E1133" s="12">
        <v>103197257.44</v>
      </c>
      <c r="F1133" s="12">
        <f t="shared" si="34"/>
        <v>-976531.56000000238</v>
      </c>
      <c r="G1133" s="13">
        <f t="shared" si="35"/>
        <v>-9.3740620301331502E-3</v>
      </c>
    </row>
    <row r="1134" spans="1:7" x14ac:dyDescent="0.3">
      <c r="A1134" s="10" t="s">
        <v>150</v>
      </c>
      <c r="B1134" s="11" t="str">
        <f>VLOOKUP(A1134,Entidades!$A$1:$B$229,2,FALSE)</f>
        <v>COMPUTADORES PARA EDUCAR (CPE)</v>
      </c>
      <c r="C1134" s="11" t="s">
        <v>12</v>
      </c>
      <c r="D1134" s="12">
        <v>8317550</v>
      </c>
      <c r="E1134" s="12">
        <v>10433993.309999999</v>
      </c>
      <c r="F1134" s="12">
        <f t="shared" si="34"/>
        <v>2116443.3099999987</v>
      </c>
      <c r="G1134" s="13">
        <f t="shared" si="35"/>
        <v>0.25445513522611812</v>
      </c>
    </row>
    <row r="1135" spans="1:7" x14ac:dyDescent="0.3">
      <c r="A1135" s="10" t="s">
        <v>150</v>
      </c>
      <c r="B1135" s="11" t="str">
        <f>VLOOKUP(A1135,Entidades!$A$1:$B$229,2,FALSE)</f>
        <v>COMPUTADORES PARA EDUCAR (CPE)</v>
      </c>
      <c r="C1135" s="11" t="s">
        <v>13</v>
      </c>
      <c r="D1135" s="12">
        <v>85732932.930000007</v>
      </c>
      <c r="E1135" s="12">
        <v>12042962133.939999</v>
      </c>
      <c r="F1135" s="12">
        <f t="shared" si="34"/>
        <v>11957229201.009998</v>
      </c>
      <c r="G1135" s="13">
        <f t="shared" si="35"/>
        <v>139.47066538331242</v>
      </c>
    </row>
    <row r="1136" spans="1:7" x14ac:dyDescent="0.3">
      <c r="A1136" s="10" t="s">
        <v>150</v>
      </c>
      <c r="B1136" s="11" t="str">
        <f>VLOOKUP(A1136,Entidades!$A$1:$B$229,2,FALSE)</f>
        <v>COMPUTADORES PARA EDUCAR (CPE)</v>
      </c>
      <c r="C1136" s="11" t="s">
        <v>14</v>
      </c>
      <c r="D1136" s="12">
        <v>166345942</v>
      </c>
      <c r="E1136" s="12">
        <v>314457190</v>
      </c>
      <c r="F1136" s="12">
        <f t="shared" si="34"/>
        <v>148111248</v>
      </c>
      <c r="G1136" s="13">
        <f t="shared" si="35"/>
        <v>0.89038089068623028</v>
      </c>
    </row>
    <row r="1137" spans="1:7" x14ac:dyDescent="0.3">
      <c r="A1137" s="10" t="s">
        <v>150</v>
      </c>
      <c r="B1137" s="11" t="str">
        <f>VLOOKUP(A1137,Entidades!$A$1:$B$229,2,FALSE)</f>
        <v>COMPUTADORES PARA EDUCAR (CPE)</v>
      </c>
      <c r="C1137" s="11" t="s">
        <v>292</v>
      </c>
      <c r="D1137" s="12">
        <v>125754577</v>
      </c>
      <c r="E1137" s="12">
        <v>148596048.69999999</v>
      </c>
      <c r="F1137" s="12">
        <f t="shared" si="34"/>
        <v>22841471.699999988</v>
      </c>
      <c r="G1137" s="13">
        <f t="shared" si="35"/>
        <v>0.18163531097559962</v>
      </c>
    </row>
    <row r="1138" spans="1:7" x14ac:dyDescent="0.3">
      <c r="A1138" s="10" t="s">
        <v>150</v>
      </c>
      <c r="B1138" s="11" t="str">
        <f>VLOOKUP(A1138,Entidades!$A$1:$B$229,2,FALSE)</f>
        <v>COMPUTADORES PARA EDUCAR (CPE)</v>
      </c>
      <c r="C1138" s="11" t="s">
        <v>15</v>
      </c>
      <c r="D1138" s="12">
        <v>91749936</v>
      </c>
      <c r="E1138" s="12">
        <v>176538984</v>
      </c>
      <c r="F1138" s="12">
        <f t="shared" si="34"/>
        <v>84789048</v>
      </c>
      <c r="G1138" s="13">
        <f t="shared" si="35"/>
        <v>0.92413195797760561</v>
      </c>
    </row>
    <row r="1139" spans="1:7" x14ac:dyDescent="0.3">
      <c r="A1139" s="10" t="s">
        <v>150</v>
      </c>
      <c r="B1139" s="11" t="str">
        <f>VLOOKUP(A1139,Entidades!$A$1:$B$229,2,FALSE)</f>
        <v>COMPUTADORES PARA EDUCAR (CPE)</v>
      </c>
      <c r="C1139" s="11" t="s">
        <v>16</v>
      </c>
      <c r="D1139" s="12">
        <v>1220100</v>
      </c>
      <c r="E1139" s="12"/>
      <c r="F1139" s="12">
        <f t="shared" si="34"/>
        <v>-1220100</v>
      </c>
      <c r="G1139" s="13">
        <f t="shared" si="35"/>
        <v>-1</v>
      </c>
    </row>
    <row r="1140" spans="1:7" x14ac:dyDescent="0.3">
      <c r="A1140" s="10" t="s">
        <v>151</v>
      </c>
      <c r="B1140" s="11" t="str">
        <f>VLOOKUP(A1140,Entidades!$A$1:$B$229,2,FALSE)</f>
        <v>CORPORACIÓN AGENCIA NACIONAL DE GOBIERNO DIGITAL - AND</v>
      </c>
      <c r="C1140" s="11" t="s">
        <v>8</v>
      </c>
      <c r="D1140" s="12">
        <v>32037525169</v>
      </c>
      <c r="E1140" s="12">
        <v>19970402193</v>
      </c>
      <c r="F1140" s="12">
        <f t="shared" si="34"/>
        <v>-12067122976</v>
      </c>
      <c r="G1140" s="13">
        <f t="shared" si="35"/>
        <v>-0.37665590311190245</v>
      </c>
    </row>
    <row r="1141" spans="1:7" x14ac:dyDescent="0.3">
      <c r="A1141" s="10" t="s">
        <v>151</v>
      </c>
      <c r="B1141" s="11" t="str">
        <f>VLOOKUP(A1141,Entidades!$A$1:$B$229,2,FALSE)</f>
        <v>CORPORACIÓN AGENCIA NACIONAL DE GOBIERNO DIGITAL - AND</v>
      </c>
      <c r="C1141" s="11" t="s">
        <v>10</v>
      </c>
      <c r="D1141" s="12">
        <v>13515443</v>
      </c>
      <c r="E1141" s="12">
        <v>3969223.99</v>
      </c>
      <c r="F1141" s="12">
        <f t="shared" si="34"/>
        <v>-9546219.0099999998</v>
      </c>
      <c r="G1141" s="13">
        <f t="shared" si="35"/>
        <v>-0.70631935704956172</v>
      </c>
    </row>
    <row r="1142" spans="1:7" x14ac:dyDescent="0.3">
      <c r="A1142" s="10" t="s">
        <v>151</v>
      </c>
      <c r="B1142" s="11" t="str">
        <f>VLOOKUP(A1142,Entidades!$A$1:$B$229,2,FALSE)</f>
        <v>CORPORACIÓN AGENCIA NACIONAL DE GOBIERNO DIGITAL - AND</v>
      </c>
      <c r="C1142" s="11" t="s">
        <v>12</v>
      </c>
      <c r="D1142" s="12">
        <v>5402124</v>
      </c>
      <c r="E1142" s="12">
        <v>4799000</v>
      </c>
      <c r="F1142" s="12">
        <f t="shared" si="34"/>
        <v>-603124</v>
      </c>
      <c r="G1142" s="13">
        <f t="shared" si="35"/>
        <v>-0.11164571564814137</v>
      </c>
    </row>
    <row r="1143" spans="1:7" x14ac:dyDescent="0.3">
      <c r="A1143" s="10" t="s">
        <v>151</v>
      </c>
      <c r="B1143" s="11" t="str">
        <f>VLOOKUP(A1143,Entidades!$A$1:$B$229,2,FALSE)</f>
        <v>CORPORACIÓN AGENCIA NACIONAL DE GOBIERNO DIGITAL - AND</v>
      </c>
      <c r="C1143" s="11" t="s">
        <v>13</v>
      </c>
      <c r="D1143" s="12">
        <v>5057358.9800000004</v>
      </c>
      <c r="E1143" s="12">
        <v>14250963.42</v>
      </c>
      <c r="F1143" s="12">
        <f t="shared" si="34"/>
        <v>9193604.4399999995</v>
      </c>
      <c r="G1143" s="13">
        <f t="shared" si="35"/>
        <v>1.8178666921524322</v>
      </c>
    </row>
    <row r="1144" spans="1:7" x14ac:dyDescent="0.3">
      <c r="A1144" s="10" t="s">
        <v>151</v>
      </c>
      <c r="B1144" s="11" t="str">
        <f>VLOOKUP(A1144,Entidades!$A$1:$B$229,2,FALSE)</f>
        <v>CORPORACIÓN AGENCIA NACIONAL DE GOBIERNO DIGITAL - AND</v>
      </c>
      <c r="C1144" s="11" t="s">
        <v>14</v>
      </c>
      <c r="D1144" s="12">
        <v>25407164</v>
      </c>
      <c r="E1144" s="12">
        <v>16971749</v>
      </c>
      <c r="F1144" s="12">
        <f t="shared" si="34"/>
        <v>-8435415</v>
      </c>
      <c r="G1144" s="13">
        <f t="shared" si="35"/>
        <v>-0.3320093104448808</v>
      </c>
    </row>
    <row r="1145" spans="1:7" x14ac:dyDescent="0.3">
      <c r="A1145" s="10" t="s">
        <v>151</v>
      </c>
      <c r="B1145" s="11" t="str">
        <f>VLOOKUP(A1145,Entidades!$A$1:$B$229,2,FALSE)</f>
        <v>CORPORACIÓN AGENCIA NACIONAL DE GOBIERNO DIGITAL - AND</v>
      </c>
      <c r="C1145" s="11" t="s">
        <v>15</v>
      </c>
      <c r="D1145" s="12">
        <v>0</v>
      </c>
      <c r="E1145" s="12">
        <v>19535381</v>
      </c>
      <c r="F1145" s="12">
        <f t="shared" si="34"/>
        <v>19535381</v>
      </c>
      <c r="G1145" s="13" t="str">
        <f t="shared" si="35"/>
        <v>NA</v>
      </c>
    </row>
    <row r="1146" spans="1:7" x14ac:dyDescent="0.3">
      <c r="A1146" s="10" t="s">
        <v>152</v>
      </c>
      <c r="B1146" s="11" t="str">
        <f>VLOOKUP(A1146,Entidades!$A$1:$B$229,2,FALSE)</f>
        <v>MINISTERIO DE TRANSPORTE - GESTION GENERAL</v>
      </c>
      <c r="C1146" s="11" t="s">
        <v>4</v>
      </c>
      <c r="D1146" s="12">
        <v>89218196.239999995</v>
      </c>
      <c r="E1146" s="12">
        <v>117346230</v>
      </c>
      <c r="F1146" s="12">
        <f t="shared" si="34"/>
        <v>28128033.760000005</v>
      </c>
      <c r="G1146" s="13">
        <f t="shared" si="35"/>
        <v>0.31527238775747757</v>
      </c>
    </row>
    <row r="1147" spans="1:7" x14ac:dyDescent="0.3">
      <c r="A1147" s="10" t="s">
        <v>152</v>
      </c>
      <c r="B1147" s="11" t="str">
        <f>VLOOKUP(A1147,Entidades!$A$1:$B$229,2,FALSE)</f>
        <v>MINISTERIO DE TRANSPORTE - GESTION GENERAL</v>
      </c>
      <c r="C1147" s="11" t="s">
        <v>5</v>
      </c>
      <c r="D1147" s="12">
        <v>9523941382</v>
      </c>
      <c r="E1147" s="12">
        <v>9159501766.8600006</v>
      </c>
      <c r="F1147" s="12">
        <f t="shared" si="34"/>
        <v>-364439615.13999939</v>
      </c>
      <c r="G1147" s="13">
        <f t="shared" si="35"/>
        <v>-3.8265629797846167E-2</v>
      </c>
    </row>
    <row r="1148" spans="1:7" x14ac:dyDescent="0.3">
      <c r="A1148" s="10" t="s">
        <v>152</v>
      </c>
      <c r="B1148" s="11" t="str">
        <f>VLOOKUP(A1148,Entidades!$A$1:$B$229,2,FALSE)</f>
        <v>MINISTERIO DE TRANSPORTE - GESTION GENERAL</v>
      </c>
      <c r="C1148" s="11" t="s">
        <v>53</v>
      </c>
      <c r="D1148" s="12"/>
      <c r="E1148" s="12">
        <v>748957</v>
      </c>
      <c r="F1148" s="12">
        <f t="shared" si="34"/>
        <v>748957</v>
      </c>
      <c r="G1148" s="13" t="str">
        <f t="shared" si="35"/>
        <v>NA</v>
      </c>
    </row>
    <row r="1149" spans="1:7" x14ac:dyDescent="0.3">
      <c r="A1149" s="10" t="s">
        <v>152</v>
      </c>
      <c r="B1149" s="11" t="str">
        <f>VLOOKUP(A1149,Entidades!$A$1:$B$229,2,FALSE)</f>
        <v>MINISTERIO DE TRANSPORTE - GESTION GENERAL</v>
      </c>
      <c r="C1149" s="11" t="s">
        <v>25</v>
      </c>
      <c r="D1149" s="12">
        <v>612135</v>
      </c>
      <c r="E1149" s="12"/>
      <c r="F1149" s="12">
        <f t="shared" si="34"/>
        <v>-612135</v>
      </c>
      <c r="G1149" s="13">
        <f t="shared" si="35"/>
        <v>-1</v>
      </c>
    </row>
    <row r="1150" spans="1:7" x14ac:dyDescent="0.3">
      <c r="A1150" s="10" t="s">
        <v>152</v>
      </c>
      <c r="B1150" s="11" t="str">
        <f>VLOOKUP(A1150,Entidades!$A$1:$B$229,2,FALSE)</f>
        <v>MINISTERIO DE TRANSPORTE - GESTION GENERAL</v>
      </c>
      <c r="C1150" s="11" t="s">
        <v>6</v>
      </c>
      <c r="D1150" s="12">
        <v>76503989</v>
      </c>
      <c r="E1150" s="12">
        <v>85748215</v>
      </c>
      <c r="F1150" s="12">
        <f t="shared" si="34"/>
        <v>9244226</v>
      </c>
      <c r="G1150" s="13">
        <f t="shared" si="35"/>
        <v>0.12083325485158689</v>
      </c>
    </row>
    <row r="1151" spans="1:7" x14ac:dyDescent="0.3">
      <c r="A1151" s="10" t="s">
        <v>152</v>
      </c>
      <c r="B1151" s="11" t="str">
        <f>VLOOKUP(A1151,Entidades!$A$1:$B$229,2,FALSE)</f>
        <v>MINISTERIO DE TRANSPORTE - GESTION GENERAL</v>
      </c>
      <c r="C1151" s="11" t="s">
        <v>7</v>
      </c>
      <c r="D1151" s="12">
        <v>1031046996</v>
      </c>
      <c r="E1151" s="12">
        <v>1121936299</v>
      </c>
      <c r="F1151" s="12">
        <f t="shared" si="34"/>
        <v>90889303</v>
      </c>
      <c r="G1151" s="13">
        <f t="shared" si="35"/>
        <v>8.8152434712103073E-2</v>
      </c>
    </row>
    <row r="1152" spans="1:7" x14ac:dyDescent="0.3">
      <c r="A1152" s="10" t="s">
        <v>152</v>
      </c>
      <c r="B1152" s="11" t="str">
        <f>VLOOKUP(A1152,Entidades!$A$1:$B$229,2,FALSE)</f>
        <v>MINISTERIO DE TRANSPORTE - GESTION GENERAL</v>
      </c>
      <c r="C1152" s="11" t="s">
        <v>8</v>
      </c>
      <c r="D1152" s="12">
        <v>35251431097</v>
      </c>
      <c r="E1152" s="12">
        <v>28984842971</v>
      </c>
      <c r="F1152" s="12">
        <f t="shared" si="34"/>
        <v>-6266588126</v>
      </c>
      <c r="G1152" s="13">
        <f t="shared" si="35"/>
        <v>-0.17776833254674035</v>
      </c>
    </row>
    <row r="1153" spans="1:7" x14ac:dyDescent="0.3">
      <c r="A1153" s="10" t="s">
        <v>152</v>
      </c>
      <c r="B1153" s="11" t="str">
        <f>VLOOKUP(A1153,Entidades!$A$1:$B$229,2,FALSE)</f>
        <v>MINISTERIO DE TRANSPORTE - GESTION GENERAL</v>
      </c>
      <c r="C1153" s="11" t="s">
        <v>9</v>
      </c>
      <c r="D1153" s="12">
        <v>620258980</v>
      </c>
      <c r="E1153" s="12">
        <v>250312991</v>
      </c>
      <c r="F1153" s="12">
        <f t="shared" si="34"/>
        <v>-369945989</v>
      </c>
      <c r="G1153" s="13">
        <f t="shared" si="35"/>
        <v>-0.596437941132267</v>
      </c>
    </row>
    <row r="1154" spans="1:7" x14ac:dyDescent="0.3">
      <c r="A1154" s="10" t="s">
        <v>152</v>
      </c>
      <c r="B1154" s="11" t="str">
        <f>VLOOKUP(A1154,Entidades!$A$1:$B$229,2,FALSE)</f>
        <v>MINISTERIO DE TRANSPORTE - GESTION GENERAL</v>
      </c>
      <c r="C1154" s="11" t="s">
        <v>10</v>
      </c>
      <c r="D1154" s="12">
        <v>50955040.310000002</v>
      </c>
      <c r="E1154" s="12">
        <v>227954304.97</v>
      </c>
      <c r="F1154" s="12">
        <f t="shared" si="34"/>
        <v>176999264.66</v>
      </c>
      <c r="G1154" s="13">
        <f t="shared" si="35"/>
        <v>3.4736360443083316</v>
      </c>
    </row>
    <row r="1155" spans="1:7" x14ac:dyDescent="0.3">
      <c r="A1155" s="10" t="s">
        <v>152</v>
      </c>
      <c r="B1155" s="11" t="str">
        <f>VLOOKUP(A1155,Entidades!$A$1:$B$229,2,FALSE)</f>
        <v>MINISTERIO DE TRANSPORTE - GESTION GENERAL</v>
      </c>
      <c r="C1155" s="11" t="s">
        <v>11</v>
      </c>
      <c r="D1155" s="12">
        <v>1226349089</v>
      </c>
      <c r="E1155" s="12">
        <v>1258376330</v>
      </c>
      <c r="F1155" s="12">
        <f t="shared" si="34"/>
        <v>32027241</v>
      </c>
      <c r="G1155" s="13">
        <f t="shared" si="35"/>
        <v>2.6115925136875932E-2</v>
      </c>
    </row>
    <row r="1156" spans="1:7" x14ac:dyDescent="0.3">
      <c r="A1156" s="10" t="s">
        <v>152</v>
      </c>
      <c r="B1156" s="11" t="str">
        <f>VLOOKUP(A1156,Entidades!$A$1:$B$229,2,FALSE)</f>
        <v>MINISTERIO DE TRANSPORTE - GESTION GENERAL</v>
      </c>
      <c r="C1156" s="11" t="s">
        <v>12</v>
      </c>
      <c r="D1156" s="12">
        <v>1259569967.3400002</v>
      </c>
      <c r="E1156" s="12">
        <v>4976036526.4300003</v>
      </c>
      <c r="F1156" s="12">
        <f t="shared" si="34"/>
        <v>3716466559.0900002</v>
      </c>
      <c r="G1156" s="13">
        <f t="shared" si="35"/>
        <v>2.9505836558953149</v>
      </c>
    </row>
    <row r="1157" spans="1:7" x14ac:dyDescent="0.3">
      <c r="A1157" s="10" t="s">
        <v>152</v>
      </c>
      <c r="B1157" s="11" t="str">
        <f>VLOOKUP(A1157,Entidades!$A$1:$B$229,2,FALSE)</f>
        <v>MINISTERIO DE TRANSPORTE - GESTION GENERAL</v>
      </c>
      <c r="C1157" s="11" t="s">
        <v>13</v>
      </c>
      <c r="D1157" s="12">
        <v>2355855571.6900001</v>
      </c>
      <c r="E1157" s="12">
        <v>3595305911.9199996</v>
      </c>
      <c r="F1157" s="12">
        <f t="shared" si="34"/>
        <v>1239450340.2299995</v>
      </c>
      <c r="G1157" s="13">
        <f t="shared" si="35"/>
        <v>0.52611473942813292</v>
      </c>
    </row>
    <row r="1158" spans="1:7" x14ac:dyDescent="0.3">
      <c r="A1158" s="10" t="s">
        <v>152</v>
      </c>
      <c r="B1158" s="11" t="str">
        <f>VLOOKUP(A1158,Entidades!$A$1:$B$229,2,FALSE)</f>
        <v>MINISTERIO DE TRANSPORTE - GESTION GENERAL</v>
      </c>
      <c r="C1158" s="11" t="s">
        <v>14</v>
      </c>
      <c r="D1158" s="12">
        <v>867602378.41000009</v>
      </c>
      <c r="E1158" s="12">
        <v>1221953804.1100001</v>
      </c>
      <c r="F1158" s="12">
        <f t="shared" si="34"/>
        <v>354351425.70000005</v>
      </c>
      <c r="G1158" s="13">
        <f t="shared" si="35"/>
        <v>0.40842606534735121</v>
      </c>
    </row>
    <row r="1159" spans="1:7" x14ac:dyDescent="0.3">
      <c r="A1159" s="10" t="s">
        <v>152</v>
      </c>
      <c r="B1159" s="11" t="str">
        <f>VLOOKUP(A1159,Entidades!$A$1:$B$229,2,FALSE)</f>
        <v>MINISTERIO DE TRANSPORTE - GESTION GENERAL</v>
      </c>
      <c r="C1159" s="11" t="s">
        <v>292</v>
      </c>
      <c r="D1159" s="12">
        <v>5081949975.6400003</v>
      </c>
      <c r="E1159" s="12">
        <v>4273628959</v>
      </c>
      <c r="F1159" s="12">
        <f t="shared" si="34"/>
        <v>-808321016.64000034</v>
      </c>
      <c r="G1159" s="13">
        <f t="shared" si="35"/>
        <v>-0.1590572556822942</v>
      </c>
    </row>
    <row r="1160" spans="1:7" x14ac:dyDescent="0.3">
      <c r="A1160" s="10" t="s">
        <v>152</v>
      </c>
      <c r="B1160" s="11" t="str">
        <f>VLOOKUP(A1160,Entidades!$A$1:$B$229,2,FALSE)</f>
        <v>MINISTERIO DE TRANSPORTE - GESTION GENERAL</v>
      </c>
      <c r="C1160" s="11" t="s">
        <v>15</v>
      </c>
      <c r="D1160" s="12">
        <v>1819103294.4000001</v>
      </c>
      <c r="E1160" s="12">
        <v>2565096298.5700002</v>
      </c>
      <c r="F1160" s="12">
        <f t="shared" si="34"/>
        <v>745993004.17000008</v>
      </c>
      <c r="G1160" s="13">
        <f t="shared" si="35"/>
        <v>0.41008831464738399</v>
      </c>
    </row>
    <row r="1161" spans="1:7" x14ac:dyDescent="0.3">
      <c r="A1161" s="10" t="s">
        <v>152</v>
      </c>
      <c r="B1161" s="11" t="str">
        <f>VLOOKUP(A1161,Entidades!$A$1:$B$229,2,FALSE)</f>
        <v>MINISTERIO DE TRANSPORTE - GESTION GENERAL</v>
      </c>
      <c r="C1161" s="11" t="s">
        <v>18</v>
      </c>
      <c r="D1161" s="12"/>
      <c r="E1161" s="12">
        <v>1400931671</v>
      </c>
      <c r="F1161" s="12">
        <f t="shared" si="34"/>
        <v>1400931671</v>
      </c>
      <c r="G1161" s="13" t="str">
        <f t="shared" si="35"/>
        <v>NA</v>
      </c>
    </row>
    <row r="1162" spans="1:7" x14ac:dyDescent="0.3">
      <c r="A1162" s="10" t="s">
        <v>154</v>
      </c>
      <c r="B1162" s="11" t="str">
        <f>VLOOKUP(A1162,Entidades!$A$1:$B$229,2,FALSE)</f>
        <v>INSTITUTO NACIONAL DE VIAS</v>
      </c>
      <c r="C1162" s="11" t="s">
        <v>4</v>
      </c>
      <c r="D1162" s="12">
        <v>7000000</v>
      </c>
      <c r="E1162" s="12"/>
      <c r="F1162" s="12">
        <f t="shared" si="34"/>
        <v>-7000000</v>
      </c>
      <c r="G1162" s="13">
        <f t="shared" si="35"/>
        <v>-1</v>
      </c>
    </row>
    <row r="1163" spans="1:7" x14ac:dyDescent="0.3">
      <c r="A1163" s="10" t="s">
        <v>154</v>
      </c>
      <c r="B1163" s="11" t="str">
        <f>VLOOKUP(A1163,Entidades!$A$1:$B$229,2,FALSE)</f>
        <v>INSTITUTO NACIONAL DE VIAS</v>
      </c>
      <c r="C1163" s="11" t="s">
        <v>5</v>
      </c>
      <c r="D1163" s="12">
        <v>11566866719.66</v>
      </c>
      <c r="E1163" s="12">
        <v>12978004588.790001</v>
      </c>
      <c r="F1163" s="12">
        <f t="shared" si="34"/>
        <v>1411137869.1300011</v>
      </c>
      <c r="G1163" s="13">
        <f t="shared" si="35"/>
        <v>0.12199828210447994</v>
      </c>
    </row>
    <row r="1164" spans="1:7" x14ac:dyDescent="0.3">
      <c r="A1164" s="10" t="s">
        <v>154</v>
      </c>
      <c r="B1164" s="11" t="str">
        <f>VLOOKUP(A1164,Entidades!$A$1:$B$229,2,FALSE)</f>
        <v>INSTITUTO NACIONAL DE VIAS</v>
      </c>
      <c r="C1164" s="11" t="s">
        <v>6</v>
      </c>
      <c r="D1164" s="12">
        <v>67952897.879999995</v>
      </c>
      <c r="E1164" s="12">
        <v>127195272.81999999</v>
      </c>
      <c r="F1164" s="12">
        <f t="shared" ref="F1164:F1227" si="36">E1164-D1164</f>
        <v>59242374.939999998</v>
      </c>
      <c r="G1164" s="13">
        <f t="shared" ref="G1164:G1227" si="37">IF(D1164&gt;0,((E1164-D1164)/D1164),"NA")</f>
        <v>0.8718152836486508</v>
      </c>
    </row>
    <row r="1165" spans="1:7" x14ac:dyDescent="0.3">
      <c r="A1165" s="10" t="s">
        <v>154</v>
      </c>
      <c r="B1165" s="11" t="str">
        <f>VLOOKUP(A1165,Entidades!$A$1:$B$229,2,FALSE)</f>
        <v>INSTITUTO NACIONAL DE VIAS</v>
      </c>
      <c r="C1165" s="11" t="s">
        <v>7</v>
      </c>
      <c r="D1165" s="12">
        <v>3680265078.3900008</v>
      </c>
      <c r="E1165" s="12">
        <v>3412231055.3299999</v>
      </c>
      <c r="F1165" s="12">
        <f t="shared" si="36"/>
        <v>-268034023.0600009</v>
      </c>
      <c r="G1165" s="13">
        <f t="shared" si="37"/>
        <v>-7.283008624402057E-2</v>
      </c>
    </row>
    <row r="1166" spans="1:7" x14ac:dyDescent="0.3">
      <c r="A1166" s="10" t="s">
        <v>154</v>
      </c>
      <c r="B1166" s="11" t="str">
        <f>VLOOKUP(A1166,Entidades!$A$1:$B$229,2,FALSE)</f>
        <v>INSTITUTO NACIONAL DE VIAS</v>
      </c>
      <c r="C1166" s="11" t="s">
        <v>8</v>
      </c>
      <c r="D1166" s="12">
        <v>75150149212</v>
      </c>
      <c r="E1166" s="12">
        <v>89021364694</v>
      </c>
      <c r="F1166" s="12">
        <f t="shared" si="36"/>
        <v>13871215482</v>
      </c>
      <c r="G1166" s="13">
        <f t="shared" si="37"/>
        <v>0.18458001251426709</v>
      </c>
    </row>
    <row r="1167" spans="1:7" x14ac:dyDescent="0.3">
      <c r="A1167" s="10" t="s">
        <v>154</v>
      </c>
      <c r="B1167" s="11" t="str">
        <f>VLOOKUP(A1167,Entidades!$A$1:$B$229,2,FALSE)</f>
        <v>INSTITUTO NACIONAL DE VIAS</v>
      </c>
      <c r="C1167" s="11" t="s">
        <v>10</v>
      </c>
      <c r="D1167" s="12">
        <v>1496396373.52</v>
      </c>
      <c r="E1167" s="12">
        <v>1162372092.97</v>
      </c>
      <c r="F1167" s="12">
        <f t="shared" si="36"/>
        <v>-334024280.54999995</v>
      </c>
      <c r="G1167" s="13">
        <f t="shared" si="37"/>
        <v>-0.22321911925265406</v>
      </c>
    </row>
    <row r="1168" spans="1:7" x14ac:dyDescent="0.3">
      <c r="A1168" s="10" t="s">
        <v>154</v>
      </c>
      <c r="B1168" s="11" t="str">
        <f>VLOOKUP(A1168,Entidades!$A$1:$B$229,2,FALSE)</f>
        <v>INSTITUTO NACIONAL DE VIAS</v>
      </c>
      <c r="C1168" s="11" t="s">
        <v>11</v>
      </c>
      <c r="D1168" s="12">
        <v>1229032132</v>
      </c>
      <c r="E1168" s="12">
        <v>1783187550</v>
      </c>
      <c r="F1168" s="12">
        <f t="shared" si="36"/>
        <v>554155418</v>
      </c>
      <c r="G1168" s="13">
        <f t="shared" si="37"/>
        <v>0.45088765669472342</v>
      </c>
    </row>
    <row r="1169" spans="1:7" x14ac:dyDescent="0.3">
      <c r="A1169" s="10" t="s">
        <v>154</v>
      </c>
      <c r="B1169" s="11" t="str">
        <f>VLOOKUP(A1169,Entidades!$A$1:$B$229,2,FALSE)</f>
        <v>INSTITUTO NACIONAL DE VIAS</v>
      </c>
      <c r="C1169" s="11" t="s">
        <v>12</v>
      </c>
      <c r="D1169" s="12">
        <v>23867456436.619999</v>
      </c>
      <c r="E1169" s="12">
        <v>55302484388.659996</v>
      </c>
      <c r="F1169" s="12">
        <f t="shared" si="36"/>
        <v>31435027952.039997</v>
      </c>
      <c r="G1169" s="13">
        <f t="shared" si="37"/>
        <v>1.3170665267794948</v>
      </c>
    </row>
    <row r="1170" spans="1:7" x14ac:dyDescent="0.3">
      <c r="A1170" s="10" t="s">
        <v>154</v>
      </c>
      <c r="B1170" s="11" t="str">
        <f>VLOOKUP(A1170,Entidades!$A$1:$B$229,2,FALSE)</f>
        <v>INSTITUTO NACIONAL DE VIAS</v>
      </c>
      <c r="C1170" s="11" t="s">
        <v>13</v>
      </c>
      <c r="D1170" s="12">
        <v>821291133.45000005</v>
      </c>
      <c r="E1170" s="12">
        <v>414891260.43000001</v>
      </c>
      <c r="F1170" s="12">
        <f t="shared" si="36"/>
        <v>-406399873.02000004</v>
      </c>
      <c r="G1170" s="13">
        <f t="shared" si="37"/>
        <v>-0.49483046445763379</v>
      </c>
    </row>
    <row r="1171" spans="1:7" x14ac:dyDescent="0.3">
      <c r="A1171" s="10" t="s">
        <v>154</v>
      </c>
      <c r="B1171" s="11" t="str">
        <f>VLOOKUP(A1171,Entidades!$A$1:$B$229,2,FALSE)</f>
        <v>INSTITUTO NACIONAL DE VIAS</v>
      </c>
      <c r="C1171" s="11" t="s">
        <v>14</v>
      </c>
      <c r="D1171" s="12">
        <v>2190431449.23</v>
      </c>
      <c r="E1171" s="12">
        <v>2299724408.1900001</v>
      </c>
      <c r="F1171" s="12">
        <f t="shared" si="36"/>
        <v>109292958.96000004</v>
      </c>
      <c r="G1171" s="13">
        <f t="shared" si="37"/>
        <v>4.9895630834929657E-2</v>
      </c>
    </row>
    <row r="1172" spans="1:7" x14ac:dyDescent="0.3">
      <c r="A1172" s="10" t="s">
        <v>154</v>
      </c>
      <c r="B1172" s="11" t="str">
        <f>VLOOKUP(A1172,Entidades!$A$1:$B$229,2,FALSE)</f>
        <v>INSTITUTO NACIONAL DE VIAS</v>
      </c>
      <c r="C1172" s="11" t="s">
        <v>292</v>
      </c>
      <c r="D1172" s="12">
        <v>8626730773</v>
      </c>
      <c r="E1172" s="12">
        <v>11352554690</v>
      </c>
      <c r="F1172" s="12">
        <f t="shared" si="36"/>
        <v>2725823917</v>
      </c>
      <c r="G1172" s="13">
        <f t="shared" si="37"/>
        <v>0.31597414927231787</v>
      </c>
    </row>
    <row r="1173" spans="1:7" x14ac:dyDescent="0.3">
      <c r="A1173" s="10" t="s">
        <v>154</v>
      </c>
      <c r="B1173" s="11" t="str">
        <f>VLOOKUP(A1173,Entidades!$A$1:$B$229,2,FALSE)</f>
        <v>INSTITUTO NACIONAL DE VIAS</v>
      </c>
      <c r="C1173" s="11" t="s">
        <v>15</v>
      </c>
      <c r="D1173" s="12">
        <v>3344673628.29</v>
      </c>
      <c r="E1173" s="12">
        <v>2596043447.4000001</v>
      </c>
      <c r="F1173" s="12">
        <f t="shared" si="36"/>
        <v>-748630180.88999987</v>
      </c>
      <c r="G1173" s="13">
        <f t="shared" si="37"/>
        <v>-0.22382757305762746</v>
      </c>
    </row>
    <row r="1174" spans="1:7" x14ac:dyDescent="0.3">
      <c r="A1174" s="10" t="s">
        <v>154</v>
      </c>
      <c r="B1174" s="11" t="str">
        <f>VLOOKUP(A1174,Entidades!$A$1:$B$229,2,FALSE)</f>
        <v>INSTITUTO NACIONAL DE VIAS</v>
      </c>
      <c r="C1174" s="11" t="s">
        <v>18</v>
      </c>
      <c r="D1174" s="12">
        <v>9269105314.5200005</v>
      </c>
      <c r="E1174" s="12">
        <v>21812538425.370003</v>
      </c>
      <c r="F1174" s="12">
        <f t="shared" si="36"/>
        <v>12543433110.850002</v>
      </c>
      <c r="G1174" s="13">
        <f t="shared" si="37"/>
        <v>1.3532517632743677</v>
      </c>
    </row>
    <row r="1175" spans="1:7" x14ac:dyDescent="0.3">
      <c r="A1175" s="10" t="s">
        <v>156</v>
      </c>
      <c r="B1175" s="11" t="str">
        <f>VLOOKUP(A1175,Entidades!$A$1:$B$229,2,FALSE)</f>
        <v>UNIDAD ADMINISTRATIVA ESPECIAL DE LA AERONAUTICA CIVIL</v>
      </c>
      <c r="C1175" s="11" t="s">
        <v>5</v>
      </c>
      <c r="D1175" s="12">
        <v>1324264726</v>
      </c>
      <c r="E1175" s="12">
        <v>374782088</v>
      </c>
      <c r="F1175" s="12">
        <f t="shared" si="36"/>
        <v>-949482638</v>
      </c>
      <c r="G1175" s="13">
        <f t="shared" si="37"/>
        <v>-0.71698854417723124</v>
      </c>
    </row>
    <row r="1176" spans="1:7" x14ac:dyDescent="0.3">
      <c r="A1176" s="10" t="s">
        <v>156</v>
      </c>
      <c r="B1176" s="11" t="str">
        <f>VLOOKUP(A1176,Entidades!$A$1:$B$229,2,FALSE)</f>
        <v>UNIDAD ADMINISTRATIVA ESPECIAL DE LA AERONAUTICA CIVIL</v>
      </c>
      <c r="C1176" s="11" t="s">
        <v>6</v>
      </c>
      <c r="D1176" s="12">
        <v>2436969503.1399999</v>
      </c>
      <c r="E1176" s="12">
        <v>2913737650.8299999</v>
      </c>
      <c r="F1176" s="12">
        <f t="shared" si="36"/>
        <v>476768147.69000006</v>
      </c>
      <c r="G1176" s="13">
        <f t="shared" si="37"/>
        <v>0.19563976778358991</v>
      </c>
    </row>
    <row r="1177" spans="1:7" x14ac:dyDescent="0.3">
      <c r="A1177" s="10" t="s">
        <v>156</v>
      </c>
      <c r="B1177" s="11" t="str">
        <f>VLOOKUP(A1177,Entidades!$A$1:$B$229,2,FALSE)</f>
        <v>UNIDAD ADMINISTRATIVA ESPECIAL DE LA AERONAUTICA CIVIL</v>
      </c>
      <c r="C1177" s="11" t="s">
        <v>7</v>
      </c>
      <c r="D1177" s="12">
        <v>19742573604.040001</v>
      </c>
      <c r="E1177" s="12">
        <v>22302703358.639999</v>
      </c>
      <c r="F1177" s="12">
        <f t="shared" si="36"/>
        <v>2560129754.5999985</v>
      </c>
      <c r="G1177" s="13">
        <f t="shared" si="37"/>
        <v>0.12967558363698384</v>
      </c>
    </row>
    <row r="1178" spans="1:7" x14ac:dyDescent="0.3">
      <c r="A1178" s="10" t="s">
        <v>156</v>
      </c>
      <c r="B1178" s="11" t="str">
        <f>VLOOKUP(A1178,Entidades!$A$1:$B$229,2,FALSE)</f>
        <v>UNIDAD ADMINISTRATIVA ESPECIAL DE LA AERONAUTICA CIVIL</v>
      </c>
      <c r="C1178" s="11" t="s">
        <v>8</v>
      </c>
      <c r="D1178" s="12">
        <v>45930718701</v>
      </c>
      <c r="E1178" s="12">
        <v>36058804153</v>
      </c>
      <c r="F1178" s="12">
        <f t="shared" si="36"/>
        <v>-9871914548</v>
      </c>
      <c r="G1178" s="13">
        <f t="shared" si="37"/>
        <v>-0.21493054816460055</v>
      </c>
    </row>
    <row r="1179" spans="1:7" x14ac:dyDescent="0.3">
      <c r="A1179" s="10" t="s">
        <v>156</v>
      </c>
      <c r="B1179" s="11" t="str">
        <f>VLOOKUP(A1179,Entidades!$A$1:$B$229,2,FALSE)</f>
        <v>UNIDAD ADMINISTRATIVA ESPECIAL DE LA AERONAUTICA CIVIL</v>
      </c>
      <c r="C1179" s="11" t="s">
        <v>9</v>
      </c>
      <c r="D1179" s="12">
        <v>122846325</v>
      </c>
      <c r="E1179" s="12"/>
      <c r="F1179" s="12">
        <f t="shared" si="36"/>
        <v>-122846325</v>
      </c>
      <c r="G1179" s="13">
        <f t="shared" si="37"/>
        <v>-1</v>
      </c>
    </row>
    <row r="1180" spans="1:7" x14ac:dyDescent="0.3">
      <c r="A1180" s="10" t="s">
        <v>156</v>
      </c>
      <c r="B1180" s="11" t="str">
        <f>VLOOKUP(A1180,Entidades!$A$1:$B$229,2,FALSE)</f>
        <v>UNIDAD ADMINISTRATIVA ESPECIAL DE LA AERONAUTICA CIVIL</v>
      </c>
      <c r="C1180" s="11" t="s">
        <v>10</v>
      </c>
      <c r="D1180" s="12">
        <v>1702956467.6799998</v>
      </c>
      <c r="E1180" s="12">
        <v>1511221156.1900001</v>
      </c>
      <c r="F1180" s="12">
        <f t="shared" si="36"/>
        <v>-191735311.48999977</v>
      </c>
      <c r="G1180" s="13">
        <f t="shared" si="37"/>
        <v>-0.11258967280074272</v>
      </c>
    </row>
    <row r="1181" spans="1:7" x14ac:dyDescent="0.3">
      <c r="A1181" s="10" t="s">
        <v>156</v>
      </c>
      <c r="B1181" s="11" t="str">
        <f>VLOOKUP(A1181,Entidades!$A$1:$B$229,2,FALSE)</f>
        <v>UNIDAD ADMINISTRATIVA ESPECIAL DE LA AERONAUTICA CIVIL</v>
      </c>
      <c r="C1181" s="11" t="s">
        <v>11</v>
      </c>
      <c r="D1181" s="12">
        <v>54040166214</v>
      </c>
      <c r="E1181" s="12">
        <v>62891285035</v>
      </c>
      <c r="F1181" s="12">
        <f t="shared" si="36"/>
        <v>8851118821</v>
      </c>
      <c r="G1181" s="13">
        <f t="shared" si="37"/>
        <v>0.16378777937043004</v>
      </c>
    </row>
    <row r="1182" spans="1:7" x14ac:dyDescent="0.3">
      <c r="A1182" s="10" t="s">
        <v>156</v>
      </c>
      <c r="B1182" s="11" t="str">
        <f>VLOOKUP(A1182,Entidades!$A$1:$B$229,2,FALSE)</f>
        <v>UNIDAD ADMINISTRATIVA ESPECIAL DE LA AERONAUTICA CIVIL</v>
      </c>
      <c r="C1182" s="11" t="s">
        <v>12</v>
      </c>
      <c r="D1182" s="12">
        <v>39662152272.269989</v>
      </c>
      <c r="E1182" s="12">
        <v>8864465715.1300011</v>
      </c>
      <c r="F1182" s="12">
        <f t="shared" si="36"/>
        <v>-30797686557.139988</v>
      </c>
      <c r="G1182" s="13">
        <f t="shared" si="37"/>
        <v>-0.77650063833455552</v>
      </c>
    </row>
    <row r="1183" spans="1:7" x14ac:dyDescent="0.3">
      <c r="A1183" s="10" t="s">
        <v>156</v>
      </c>
      <c r="B1183" s="11" t="str">
        <f>VLOOKUP(A1183,Entidades!$A$1:$B$229,2,FALSE)</f>
        <v>UNIDAD ADMINISTRATIVA ESPECIAL DE LA AERONAUTICA CIVIL</v>
      </c>
      <c r="C1183" s="11" t="s">
        <v>13</v>
      </c>
      <c r="D1183" s="12">
        <v>1568007981.2400002</v>
      </c>
      <c r="E1183" s="12">
        <v>1118287908.45</v>
      </c>
      <c r="F1183" s="12">
        <f t="shared" si="36"/>
        <v>-449720072.7900002</v>
      </c>
      <c r="G1183" s="13">
        <f t="shared" si="37"/>
        <v>-0.28680981102810199</v>
      </c>
    </row>
    <row r="1184" spans="1:7" x14ac:dyDescent="0.3">
      <c r="A1184" s="10" t="s">
        <v>156</v>
      </c>
      <c r="B1184" s="11" t="str">
        <f>VLOOKUP(A1184,Entidades!$A$1:$B$229,2,FALSE)</f>
        <v>UNIDAD ADMINISTRATIVA ESPECIAL DE LA AERONAUTICA CIVIL</v>
      </c>
      <c r="C1184" s="11" t="s">
        <v>14</v>
      </c>
      <c r="D1184" s="12">
        <v>4951266933.6300001</v>
      </c>
      <c r="E1184" s="12">
        <v>5586124127.3200006</v>
      </c>
      <c r="F1184" s="12">
        <f t="shared" si="36"/>
        <v>634857193.69000053</v>
      </c>
      <c r="G1184" s="13">
        <f t="shared" si="37"/>
        <v>0.12822116080591875</v>
      </c>
    </row>
    <row r="1185" spans="1:7" x14ac:dyDescent="0.3">
      <c r="A1185" s="10" t="s">
        <v>156</v>
      </c>
      <c r="B1185" s="11" t="str">
        <f>VLOOKUP(A1185,Entidades!$A$1:$B$229,2,FALSE)</f>
        <v>UNIDAD ADMINISTRATIVA ESPECIAL DE LA AERONAUTICA CIVIL</v>
      </c>
      <c r="C1185" s="11" t="s">
        <v>292</v>
      </c>
      <c r="D1185" s="12">
        <v>60827360833.369995</v>
      </c>
      <c r="E1185" s="12">
        <v>80800129039.929993</v>
      </c>
      <c r="F1185" s="12">
        <f t="shared" si="36"/>
        <v>19972768206.559998</v>
      </c>
      <c r="G1185" s="13">
        <f t="shared" si="37"/>
        <v>0.32835171430950694</v>
      </c>
    </row>
    <row r="1186" spans="1:7" x14ac:dyDescent="0.3">
      <c r="A1186" s="10" t="s">
        <v>156</v>
      </c>
      <c r="B1186" s="11" t="str">
        <f>VLOOKUP(A1186,Entidades!$A$1:$B$229,2,FALSE)</f>
        <v>UNIDAD ADMINISTRATIVA ESPECIAL DE LA AERONAUTICA CIVIL</v>
      </c>
      <c r="C1186" s="11" t="s">
        <v>15</v>
      </c>
      <c r="D1186" s="12">
        <v>12896578823.809999</v>
      </c>
      <c r="E1186" s="12">
        <v>18378140959.400002</v>
      </c>
      <c r="F1186" s="12">
        <f t="shared" si="36"/>
        <v>5481562135.5900021</v>
      </c>
      <c r="G1186" s="13">
        <f t="shared" si="37"/>
        <v>0.42504002111550698</v>
      </c>
    </row>
    <row r="1187" spans="1:7" x14ac:dyDescent="0.3">
      <c r="A1187" s="10" t="s">
        <v>156</v>
      </c>
      <c r="B1187" s="11" t="str">
        <f>VLOOKUP(A1187,Entidades!$A$1:$B$229,2,FALSE)</f>
        <v>UNIDAD ADMINISTRATIVA ESPECIAL DE LA AERONAUTICA CIVIL</v>
      </c>
      <c r="C1187" s="11" t="s">
        <v>16</v>
      </c>
      <c r="D1187" s="12">
        <v>8509110.4800000004</v>
      </c>
      <c r="E1187" s="12">
        <v>1827071</v>
      </c>
      <c r="F1187" s="12">
        <f t="shared" si="36"/>
        <v>-6682039.4800000004</v>
      </c>
      <c r="G1187" s="13">
        <f t="shared" si="37"/>
        <v>-0.78528061137596139</v>
      </c>
    </row>
    <row r="1188" spans="1:7" x14ac:dyDescent="0.3">
      <c r="A1188" s="10" t="s">
        <v>158</v>
      </c>
      <c r="B1188" s="11" t="str">
        <f>VLOOKUP(A1188,Entidades!$A$1:$B$229,2,FALSE)</f>
        <v>AGENCIA NACIONAL DE INFRAESTRUCTURA</v>
      </c>
      <c r="C1188" s="11" t="s">
        <v>5</v>
      </c>
      <c r="D1188" s="12">
        <v>7221262987.5299997</v>
      </c>
      <c r="E1188" s="12">
        <v>7882870695.46</v>
      </c>
      <c r="F1188" s="12">
        <f t="shared" si="36"/>
        <v>661607707.93000031</v>
      </c>
      <c r="G1188" s="13">
        <f t="shared" si="37"/>
        <v>9.1619389720675473E-2</v>
      </c>
    </row>
    <row r="1189" spans="1:7" x14ac:dyDescent="0.3">
      <c r="A1189" s="10" t="s">
        <v>158</v>
      </c>
      <c r="B1189" s="11" t="str">
        <f>VLOOKUP(A1189,Entidades!$A$1:$B$229,2,FALSE)</f>
        <v>AGENCIA NACIONAL DE INFRAESTRUCTURA</v>
      </c>
      <c r="C1189" s="11" t="s">
        <v>6</v>
      </c>
      <c r="D1189" s="12">
        <v>4268634</v>
      </c>
      <c r="E1189" s="12">
        <v>10807095</v>
      </c>
      <c r="F1189" s="12">
        <f t="shared" si="36"/>
        <v>6538461</v>
      </c>
      <c r="G1189" s="13">
        <f t="shared" si="37"/>
        <v>1.5317455185897877</v>
      </c>
    </row>
    <row r="1190" spans="1:7" x14ac:dyDescent="0.3">
      <c r="A1190" s="10" t="s">
        <v>158</v>
      </c>
      <c r="B1190" s="11" t="str">
        <f>VLOOKUP(A1190,Entidades!$A$1:$B$229,2,FALSE)</f>
        <v>AGENCIA NACIONAL DE INFRAESTRUCTURA</v>
      </c>
      <c r="C1190" s="11" t="s">
        <v>7</v>
      </c>
      <c r="D1190" s="12">
        <v>284563200</v>
      </c>
      <c r="E1190" s="12">
        <v>747455157.08000004</v>
      </c>
      <c r="F1190" s="12">
        <f t="shared" si="36"/>
        <v>462891957.08000004</v>
      </c>
      <c r="G1190" s="13">
        <f t="shared" si="37"/>
        <v>1.6266753996300296</v>
      </c>
    </row>
    <row r="1191" spans="1:7" x14ac:dyDescent="0.3">
      <c r="A1191" s="10" t="s">
        <v>158</v>
      </c>
      <c r="B1191" s="11" t="str">
        <f>VLOOKUP(A1191,Entidades!$A$1:$B$229,2,FALSE)</f>
        <v>AGENCIA NACIONAL DE INFRAESTRUCTURA</v>
      </c>
      <c r="C1191" s="11" t="s">
        <v>8</v>
      </c>
      <c r="D1191" s="12">
        <v>31108873389</v>
      </c>
      <c r="E1191" s="12">
        <v>38884295120</v>
      </c>
      <c r="F1191" s="12">
        <f t="shared" si="36"/>
        <v>7775421731</v>
      </c>
      <c r="G1191" s="13">
        <f t="shared" si="37"/>
        <v>0.24994224746658184</v>
      </c>
    </row>
    <row r="1192" spans="1:7" x14ac:dyDescent="0.3">
      <c r="A1192" s="10" t="s">
        <v>158</v>
      </c>
      <c r="B1192" s="11" t="str">
        <f>VLOOKUP(A1192,Entidades!$A$1:$B$229,2,FALSE)</f>
        <v>AGENCIA NACIONAL DE INFRAESTRUCTURA</v>
      </c>
      <c r="C1192" s="11" t="s">
        <v>10</v>
      </c>
      <c r="D1192" s="12">
        <v>458193179.90000004</v>
      </c>
      <c r="E1192" s="12">
        <v>586794252.5</v>
      </c>
      <c r="F1192" s="12">
        <f t="shared" si="36"/>
        <v>128601072.59999996</v>
      </c>
      <c r="G1192" s="13">
        <f t="shared" si="37"/>
        <v>0.2806699842805756</v>
      </c>
    </row>
    <row r="1193" spans="1:7" x14ac:dyDescent="0.3">
      <c r="A1193" s="10" t="s">
        <v>158</v>
      </c>
      <c r="B1193" s="11" t="str">
        <f>VLOOKUP(A1193,Entidades!$A$1:$B$229,2,FALSE)</f>
        <v>AGENCIA NACIONAL DE INFRAESTRUCTURA</v>
      </c>
      <c r="C1193" s="11" t="s">
        <v>11</v>
      </c>
      <c r="D1193" s="12">
        <v>2258751987</v>
      </c>
      <c r="E1193" s="12">
        <v>1484162517</v>
      </c>
      <c r="F1193" s="12">
        <f t="shared" si="36"/>
        <v>-774589470</v>
      </c>
      <c r="G1193" s="13">
        <f t="shared" si="37"/>
        <v>-0.3429280746439029</v>
      </c>
    </row>
    <row r="1194" spans="1:7" x14ac:dyDescent="0.3">
      <c r="A1194" s="10" t="s">
        <v>158</v>
      </c>
      <c r="B1194" s="11" t="str">
        <f>VLOOKUP(A1194,Entidades!$A$1:$B$229,2,FALSE)</f>
        <v>AGENCIA NACIONAL DE INFRAESTRUCTURA</v>
      </c>
      <c r="C1194" s="11" t="s">
        <v>12</v>
      </c>
      <c r="D1194" s="12">
        <v>88783121.650000021</v>
      </c>
      <c r="E1194" s="12">
        <v>408951451.19999993</v>
      </c>
      <c r="F1194" s="12">
        <f t="shared" si="36"/>
        <v>320168329.54999989</v>
      </c>
      <c r="G1194" s="13">
        <f t="shared" si="37"/>
        <v>3.6061846396003561</v>
      </c>
    </row>
    <row r="1195" spans="1:7" x14ac:dyDescent="0.3">
      <c r="A1195" s="10" t="s">
        <v>158</v>
      </c>
      <c r="B1195" s="11" t="str">
        <f>VLOOKUP(A1195,Entidades!$A$1:$B$229,2,FALSE)</f>
        <v>AGENCIA NACIONAL DE INFRAESTRUCTURA</v>
      </c>
      <c r="C1195" s="11" t="s">
        <v>13</v>
      </c>
      <c r="D1195" s="12">
        <v>503934841.37</v>
      </c>
      <c r="E1195" s="12">
        <v>615003714.25999999</v>
      </c>
      <c r="F1195" s="12">
        <f t="shared" si="36"/>
        <v>111068872.88999999</v>
      </c>
      <c r="G1195" s="13">
        <f t="shared" si="37"/>
        <v>0.22040324218910434</v>
      </c>
    </row>
    <row r="1196" spans="1:7" x14ac:dyDescent="0.3">
      <c r="A1196" s="10" t="s">
        <v>158</v>
      </c>
      <c r="B1196" s="11" t="str">
        <f>VLOOKUP(A1196,Entidades!$A$1:$B$229,2,FALSE)</f>
        <v>AGENCIA NACIONAL DE INFRAESTRUCTURA</v>
      </c>
      <c r="C1196" s="11" t="s">
        <v>14</v>
      </c>
      <c r="D1196" s="12">
        <v>1003207323.83</v>
      </c>
      <c r="E1196" s="12">
        <v>1035509143.72</v>
      </c>
      <c r="F1196" s="12">
        <f t="shared" si="36"/>
        <v>32301819.889999986</v>
      </c>
      <c r="G1196" s="13">
        <f t="shared" si="37"/>
        <v>3.2198548717407231E-2</v>
      </c>
    </row>
    <row r="1197" spans="1:7" x14ac:dyDescent="0.3">
      <c r="A1197" s="10" t="s">
        <v>158</v>
      </c>
      <c r="B1197" s="11" t="str">
        <f>VLOOKUP(A1197,Entidades!$A$1:$B$229,2,FALSE)</f>
        <v>AGENCIA NACIONAL DE INFRAESTRUCTURA</v>
      </c>
      <c r="C1197" s="11" t="s">
        <v>292</v>
      </c>
      <c r="D1197" s="12">
        <v>529290657.37</v>
      </c>
      <c r="E1197" s="12">
        <v>624182214.63999999</v>
      </c>
      <c r="F1197" s="12">
        <f t="shared" si="36"/>
        <v>94891557.269999981</v>
      </c>
      <c r="G1197" s="13">
        <f t="shared" si="37"/>
        <v>0.17928062010674439</v>
      </c>
    </row>
    <row r="1198" spans="1:7" x14ac:dyDescent="0.3">
      <c r="A1198" s="10" t="s">
        <v>158</v>
      </c>
      <c r="B1198" s="11" t="str">
        <f>VLOOKUP(A1198,Entidades!$A$1:$B$229,2,FALSE)</f>
        <v>AGENCIA NACIONAL DE INFRAESTRUCTURA</v>
      </c>
      <c r="C1198" s="11" t="s">
        <v>15</v>
      </c>
      <c r="D1198" s="12">
        <v>1104918503.1699998</v>
      </c>
      <c r="E1198" s="12">
        <v>1332191318.97</v>
      </c>
      <c r="F1198" s="12">
        <f t="shared" si="36"/>
        <v>227272815.80000019</v>
      </c>
      <c r="G1198" s="13">
        <f t="shared" si="37"/>
        <v>0.20569192673301862</v>
      </c>
    </row>
    <row r="1199" spans="1:7" x14ac:dyDescent="0.3">
      <c r="A1199" s="10" t="s">
        <v>160</v>
      </c>
      <c r="B1199" s="11" t="str">
        <f>VLOOKUP(A1199,Entidades!$A$1:$B$229,2,FALSE)</f>
        <v>UNIDAD DE PLANEACION DEL SECTOR DE INFRAESTRUCTURA DE TRANSPORTE</v>
      </c>
      <c r="C1199" s="11" t="s">
        <v>5</v>
      </c>
      <c r="D1199" s="12">
        <v>401234871.51999998</v>
      </c>
      <c r="E1199" s="12">
        <v>1026252472.2299999</v>
      </c>
      <c r="F1199" s="12">
        <f t="shared" si="36"/>
        <v>625017600.70999992</v>
      </c>
      <c r="G1199" s="13">
        <f t="shared" si="37"/>
        <v>1.5577349953214255</v>
      </c>
    </row>
    <row r="1200" spans="1:7" x14ac:dyDescent="0.3">
      <c r="A1200" s="10" t="s">
        <v>160</v>
      </c>
      <c r="B1200" s="11" t="str">
        <f>VLOOKUP(A1200,Entidades!$A$1:$B$229,2,FALSE)</f>
        <v>UNIDAD DE PLANEACION DEL SECTOR DE INFRAESTRUCTURA DE TRANSPORTE</v>
      </c>
      <c r="C1200" s="11" t="s">
        <v>6</v>
      </c>
      <c r="D1200" s="12">
        <v>1374919</v>
      </c>
      <c r="E1200" s="12">
        <v>10180091</v>
      </c>
      <c r="F1200" s="12">
        <f t="shared" si="36"/>
        <v>8805172</v>
      </c>
      <c r="G1200" s="13">
        <f t="shared" si="37"/>
        <v>6.404138716535301</v>
      </c>
    </row>
    <row r="1201" spans="1:7" x14ac:dyDescent="0.3">
      <c r="A1201" s="10" t="s">
        <v>160</v>
      </c>
      <c r="B1201" s="11" t="str">
        <f>VLOOKUP(A1201,Entidades!$A$1:$B$229,2,FALSE)</f>
        <v>UNIDAD DE PLANEACION DEL SECTOR DE INFRAESTRUCTURA DE TRANSPORTE</v>
      </c>
      <c r="C1201" s="11" t="s">
        <v>7</v>
      </c>
      <c r="D1201" s="12">
        <v>9364171</v>
      </c>
      <c r="E1201" s="12">
        <v>16696814</v>
      </c>
      <c r="F1201" s="12">
        <f t="shared" si="36"/>
        <v>7332643</v>
      </c>
      <c r="G1201" s="13">
        <f t="shared" si="37"/>
        <v>0.78305308606602764</v>
      </c>
    </row>
    <row r="1202" spans="1:7" x14ac:dyDescent="0.3">
      <c r="A1202" s="10" t="s">
        <v>160</v>
      </c>
      <c r="B1202" s="11" t="str">
        <f>VLOOKUP(A1202,Entidades!$A$1:$B$229,2,FALSE)</f>
        <v>UNIDAD DE PLANEACION DEL SECTOR DE INFRAESTRUCTURA DE TRANSPORTE</v>
      </c>
      <c r="C1202" s="11" t="s">
        <v>8</v>
      </c>
      <c r="D1202" s="12">
        <v>672421667</v>
      </c>
      <c r="E1202" s="12">
        <v>1088173155</v>
      </c>
      <c r="F1202" s="12">
        <f t="shared" si="36"/>
        <v>415751488</v>
      </c>
      <c r="G1202" s="13">
        <f t="shared" si="37"/>
        <v>0.61828984460728276</v>
      </c>
    </row>
    <row r="1203" spans="1:7" x14ac:dyDescent="0.3">
      <c r="A1203" s="10" t="s">
        <v>160</v>
      </c>
      <c r="B1203" s="11" t="str">
        <f>VLOOKUP(A1203,Entidades!$A$1:$B$229,2,FALSE)</f>
        <v>UNIDAD DE PLANEACION DEL SECTOR DE INFRAESTRUCTURA DE TRANSPORTE</v>
      </c>
      <c r="C1203" s="11" t="s">
        <v>10</v>
      </c>
      <c r="D1203" s="12">
        <v>33663092</v>
      </c>
      <c r="E1203" s="12">
        <v>97011901</v>
      </c>
      <c r="F1203" s="12">
        <f t="shared" si="36"/>
        <v>63348809</v>
      </c>
      <c r="G1203" s="13">
        <f t="shared" si="37"/>
        <v>1.8818476033039389</v>
      </c>
    </row>
    <row r="1204" spans="1:7" x14ac:dyDescent="0.3">
      <c r="A1204" s="10" t="s">
        <v>160</v>
      </c>
      <c r="B1204" s="11" t="str">
        <f>VLOOKUP(A1204,Entidades!$A$1:$B$229,2,FALSE)</f>
        <v>UNIDAD DE PLANEACION DEL SECTOR DE INFRAESTRUCTURA DE TRANSPORTE</v>
      </c>
      <c r="C1204" s="11" t="s">
        <v>11</v>
      </c>
      <c r="D1204" s="12">
        <v>49166435</v>
      </c>
      <c r="E1204" s="12">
        <v>57199207</v>
      </c>
      <c r="F1204" s="12">
        <f t="shared" si="36"/>
        <v>8032772</v>
      </c>
      <c r="G1204" s="13">
        <f t="shared" si="37"/>
        <v>0.163379183379881</v>
      </c>
    </row>
    <row r="1205" spans="1:7" x14ac:dyDescent="0.3">
      <c r="A1205" s="10" t="s">
        <v>160</v>
      </c>
      <c r="B1205" s="11" t="str">
        <f>VLOOKUP(A1205,Entidades!$A$1:$B$229,2,FALSE)</f>
        <v>UNIDAD DE PLANEACION DEL SECTOR DE INFRAESTRUCTURA DE TRANSPORTE</v>
      </c>
      <c r="C1205" s="11" t="s">
        <v>12</v>
      </c>
      <c r="D1205" s="12">
        <v>216977853.09</v>
      </c>
      <c r="E1205" s="12">
        <v>316660189.81</v>
      </c>
      <c r="F1205" s="12">
        <f t="shared" si="36"/>
        <v>99682336.719999999</v>
      </c>
      <c r="G1205" s="13">
        <f t="shared" si="37"/>
        <v>0.45941249441090592</v>
      </c>
    </row>
    <row r="1206" spans="1:7" x14ac:dyDescent="0.3">
      <c r="A1206" s="10" t="s">
        <v>160</v>
      </c>
      <c r="B1206" s="11" t="str">
        <f>VLOOKUP(A1206,Entidades!$A$1:$B$229,2,FALSE)</f>
        <v>UNIDAD DE PLANEACION DEL SECTOR DE INFRAESTRUCTURA DE TRANSPORTE</v>
      </c>
      <c r="C1206" s="11" t="s">
        <v>13</v>
      </c>
      <c r="D1206" s="12">
        <v>11559344.9</v>
      </c>
      <c r="E1206" s="12">
        <v>18552574</v>
      </c>
      <c r="F1206" s="12">
        <f t="shared" si="36"/>
        <v>6993229.0999999996</v>
      </c>
      <c r="G1206" s="13">
        <f t="shared" si="37"/>
        <v>0.60498489840890546</v>
      </c>
    </row>
    <row r="1207" spans="1:7" x14ac:dyDescent="0.3">
      <c r="A1207" s="10" t="s">
        <v>160</v>
      </c>
      <c r="B1207" s="11" t="str">
        <f>VLOOKUP(A1207,Entidades!$A$1:$B$229,2,FALSE)</f>
        <v>UNIDAD DE PLANEACION DEL SECTOR DE INFRAESTRUCTURA DE TRANSPORTE</v>
      </c>
      <c r="C1207" s="11" t="s">
        <v>14</v>
      </c>
      <c r="D1207" s="12">
        <v>17230729</v>
      </c>
      <c r="E1207" s="12">
        <v>50716072</v>
      </c>
      <c r="F1207" s="12">
        <f t="shared" si="36"/>
        <v>33485343</v>
      </c>
      <c r="G1207" s="13">
        <f t="shared" si="37"/>
        <v>1.9433503364831517</v>
      </c>
    </row>
    <row r="1208" spans="1:7" x14ac:dyDescent="0.3">
      <c r="A1208" s="10" t="s">
        <v>160</v>
      </c>
      <c r="B1208" s="11" t="str">
        <f>VLOOKUP(A1208,Entidades!$A$1:$B$229,2,FALSE)</f>
        <v>UNIDAD DE PLANEACION DEL SECTOR DE INFRAESTRUCTURA DE TRANSPORTE</v>
      </c>
      <c r="C1208" s="11" t="s">
        <v>15</v>
      </c>
      <c r="D1208" s="12">
        <v>19885355</v>
      </c>
      <c r="E1208" s="12">
        <v>64857145.979999997</v>
      </c>
      <c r="F1208" s="12">
        <f t="shared" si="36"/>
        <v>44971790.979999997</v>
      </c>
      <c r="G1208" s="13">
        <f t="shared" si="37"/>
        <v>2.2615533381224524</v>
      </c>
    </row>
    <row r="1209" spans="1:7" x14ac:dyDescent="0.3">
      <c r="A1209" s="10" t="s">
        <v>160</v>
      </c>
      <c r="B1209" s="11" t="str">
        <f>VLOOKUP(A1209,Entidades!$A$1:$B$229,2,FALSE)</f>
        <v>UNIDAD DE PLANEACION DEL SECTOR DE INFRAESTRUCTURA DE TRANSPORTE</v>
      </c>
      <c r="C1209" s="11" t="s">
        <v>18</v>
      </c>
      <c r="D1209" s="12"/>
      <c r="E1209" s="12">
        <v>114424877</v>
      </c>
      <c r="F1209" s="12">
        <f t="shared" si="36"/>
        <v>114424877</v>
      </c>
      <c r="G1209" s="13" t="str">
        <f t="shared" si="37"/>
        <v>NA</v>
      </c>
    </row>
    <row r="1210" spans="1:7" x14ac:dyDescent="0.3">
      <c r="A1210" s="10" t="s">
        <v>162</v>
      </c>
      <c r="B1210" s="11" t="str">
        <f>VLOOKUP(A1210,Entidades!$A$1:$B$229,2,FALSE)</f>
        <v>AGENCIA NACIONAL DE SEGURIDAD VIAL</v>
      </c>
      <c r="C1210" s="11" t="s">
        <v>5</v>
      </c>
      <c r="D1210" s="12">
        <v>1865879528</v>
      </c>
      <c r="E1210" s="12">
        <v>2671480850.6900001</v>
      </c>
      <c r="F1210" s="12">
        <f t="shared" si="36"/>
        <v>805601322.69000006</v>
      </c>
      <c r="G1210" s="13">
        <f t="shared" si="37"/>
        <v>0.43175419988315561</v>
      </c>
    </row>
    <row r="1211" spans="1:7" x14ac:dyDescent="0.3">
      <c r="A1211" s="10" t="s">
        <v>162</v>
      </c>
      <c r="B1211" s="11" t="str">
        <f>VLOOKUP(A1211,Entidades!$A$1:$B$229,2,FALSE)</f>
        <v>AGENCIA NACIONAL DE SEGURIDAD VIAL</v>
      </c>
      <c r="C1211" s="11" t="s">
        <v>7</v>
      </c>
      <c r="D1211" s="12">
        <v>96864754.650000006</v>
      </c>
      <c r="E1211" s="12">
        <v>128857123.04000001</v>
      </c>
      <c r="F1211" s="12">
        <f t="shared" si="36"/>
        <v>31992368.390000001</v>
      </c>
      <c r="G1211" s="13">
        <f t="shared" si="37"/>
        <v>0.33027873250283402</v>
      </c>
    </row>
    <row r="1212" spans="1:7" x14ac:dyDescent="0.3">
      <c r="A1212" s="10" t="s">
        <v>162</v>
      </c>
      <c r="B1212" s="11" t="str">
        <f>VLOOKUP(A1212,Entidades!$A$1:$B$229,2,FALSE)</f>
        <v>AGENCIA NACIONAL DE SEGURIDAD VIAL</v>
      </c>
      <c r="C1212" s="11" t="s">
        <v>8</v>
      </c>
      <c r="D1212" s="12">
        <v>206361444</v>
      </c>
      <c r="E1212" s="12">
        <v>138549986</v>
      </c>
      <c r="F1212" s="12">
        <f t="shared" si="36"/>
        <v>-67811458</v>
      </c>
      <c r="G1212" s="13">
        <f t="shared" si="37"/>
        <v>-0.32860526988752803</v>
      </c>
    </row>
    <row r="1213" spans="1:7" x14ac:dyDescent="0.3">
      <c r="A1213" s="10" t="s">
        <v>162</v>
      </c>
      <c r="B1213" s="11" t="str">
        <f>VLOOKUP(A1213,Entidades!$A$1:$B$229,2,FALSE)</f>
        <v>AGENCIA NACIONAL DE SEGURIDAD VIAL</v>
      </c>
      <c r="C1213" s="11" t="s">
        <v>10</v>
      </c>
      <c r="D1213" s="12">
        <v>227334015.53</v>
      </c>
      <c r="E1213" s="12">
        <v>267176872.77000001</v>
      </c>
      <c r="F1213" s="12">
        <f t="shared" si="36"/>
        <v>39842857.24000001</v>
      </c>
      <c r="G1213" s="13">
        <f t="shared" si="37"/>
        <v>0.17526130943102164</v>
      </c>
    </row>
    <row r="1214" spans="1:7" x14ac:dyDescent="0.3">
      <c r="A1214" s="10" t="s">
        <v>162</v>
      </c>
      <c r="B1214" s="11" t="str">
        <f>VLOOKUP(A1214,Entidades!$A$1:$B$229,2,FALSE)</f>
        <v>AGENCIA NACIONAL DE SEGURIDAD VIAL</v>
      </c>
      <c r="C1214" s="11" t="s">
        <v>11</v>
      </c>
      <c r="D1214" s="12">
        <v>536808890.33999997</v>
      </c>
      <c r="E1214" s="12">
        <v>460351675.69999999</v>
      </c>
      <c r="F1214" s="12">
        <f t="shared" si="36"/>
        <v>-76457214.639999986</v>
      </c>
      <c r="G1214" s="13">
        <f t="shared" si="37"/>
        <v>-0.1424291140028886</v>
      </c>
    </row>
    <row r="1215" spans="1:7" x14ac:dyDescent="0.3">
      <c r="A1215" s="10" t="s">
        <v>162</v>
      </c>
      <c r="B1215" s="11" t="str">
        <f>VLOOKUP(A1215,Entidades!$A$1:$B$229,2,FALSE)</f>
        <v>AGENCIA NACIONAL DE SEGURIDAD VIAL</v>
      </c>
      <c r="C1215" s="11" t="s">
        <v>12</v>
      </c>
      <c r="D1215" s="12">
        <v>6366167.6600000001</v>
      </c>
      <c r="E1215" s="12">
        <v>87385944.710000008</v>
      </c>
      <c r="F1215" s="12">
        <f t="shared" si="36"/>
        <v>81019777.050000012</v>
      </c>
      <c r="G1215" s="13">
        <f t="shared" si="37"/>
        <v>12.726616918851303</v>
      </c>
    </row>
    <row r="1216" spans="1:7" x14ac:dyDescent="0.3">
      <c r="A1216" s="10" t="s">
        <v>162</v>
      </c>
      <c r="B1216" s="11" t="str">
        <f>VLOOKUP(A1216,Entidades!$A$1:$B$229,2,FALSE)</f>
        <v>AGENCIA NACIONAL DE SEGURIDAD VIAL</v>
      </c>
      <c r="C1216" s="11" t="s">
        <v>13</v>
      </c>
      <c r="D1216" s="12">
        <v>86597799.930000007</v>
      </c>
      <c r="E1216" s="12">
        <v>37283910.469999999</v>
      </c>
      <c r="F1216" s="12">
        <f t="shared" si="36"/>
        <v>-49313889.460000008</v>
      </c>
      <c r="G1216" s="13">
        <f t="shared" si="37"/>
        <v>-0.5694589181233487</v>
      </c>
    </row>
    <row r="1217" spans="1:7" x14ac:dyDescent="0.3">
      <c r="A1217" s="10" t="s">
        <v>162</v>
      </c>
      <c r="B1217" s="11" t="str">
        <f>VLOOKUP(A1217,Entidades!$A$1:$B$229,2,FALSE)</f>
        <v>AGENCIA NACIONAL DE SEGURIDAD VIAL</v>
      </c>
      <c r="C1217" s="11" t="s">
        <v>14</v>
      </c>
      <c r="D1217" s="12">
        <v>108176641.69</v>
      </c>
      <c r="E1217" s="12">
        <v>166781622</v>
      </c>
      <c r="F1217" s="12">
        <f t="shared" si="36"/>
        <v>58604980.310000002</v>
      </c>
      <c r="G1217" s="13">
        <f t="shared" si="37"/>
        <v>0.54175263157034692</v>
      </c>
    </row>
    <row r="1218" spans="1:7" x14ac:dyDescent="0.3">
      <c r="A1218" s="10" t="s">
        <v>162</v>
      </c>
      <c r="B1218" s="11" t="str">
        <f>VLOOKUP(A1218,Entidades!$A$1:$B$229,2,FALSE)</f>
        <v>AGENCIA NACIONAL DE SEGURIDAD VIAL</v>
      </c>
      <c r="C1218" s="11" t="s">
        <v>292</v>
      </c>
      <c r="D1218" s="12">
        <v>39430216.409999996</v>
      </c>
      <c r="E1218" s="12">
        <v>51104691.100000001</v>
      </c>
      <c r="F1218" s="12">
        <f t="shared" si="36"/>
        <v>11674474.690000005</v>
      </c>
      <c r="G1218" s="13">
        <f t="shared" si="37"/>
        <v>0.29607939679071132</v>
      </c>
    </row>
    <row r="1219" spans="1:7" x14ac:dyDescent="0.3">
      <c r="A1219" s="10" t="s">
        <v>162</v>
      </c>
      <c r="B1219" s="11" t="str">
        <f>VLOOKUP(A1219,Entidades!$A$1:$B$229,2,FALSE)</f>
        <v>AGENCIA NACIONAL DE SEGURIDAD VIAL</v>
      </c>
      <c r="C1219" s="11" t="s">
        <v>15</v>
      </c>
      <c r="D1219" s="12">
        <v>21921.03</v>
      </c>
      <c r="E1219" s="12">
        <v>0</v>
      </c>
      <c r="F1219" s="12">
        <f t="shared" si="36"/>
        <v>-21921.03</v>
      </c>
      <c r="G1219" s="13">
        <f t="shared" si="37"/>
        <v>-1</v>
      </c>
    </row>
    <row r="1220" spans="1:7" x14ac:dyDescent="0.3">
      <c r="A1220" s="10" t="s">
        <v>162</v>
      </c>
      <c r="B1220" s="11" t="str">
        <f>VLOOKUP(A1220,Entidades!$A$1:$B$229,2,FALSE)</f>
        <v>AGENCIA NACIONAL DE SEGURIDAD VIAL</v>
      </c>
      <c r="C1220" s="11" t="s">
        <v>16</v>
      </c>
      <c r="D1220" s="12">
        <v>2770310.94</v>
      </c>
      <c r="E1220" s="12"/>
      <c r="F1220" s="12">
        <f t="shared" si="36"/>
        <v>-2770310.94</v>
      </c>
      <c r="G1220" s="13">
        <f t="shared" si="37"/>
        <v>-1</v>
      </c>
    </row>
    <row r="1221" spans="1:7" x14ac:dyDescent="0.3">
      <c r="A1221" s="10" t="s">
        <v>164</v>
      </c>
      <c r="B1221" s="11" t="str">
        <f>VLOOKUP(A1221,Entidades!$A$1:$B$229,2,FALSE)</f>
        <v>SUPERINTENDENCIA DE PUERTOS Y TRANSPORTE</v>
      </c>
      <c r="C1221" s="11" t="s">
        <v>4</v>
      </c>
      <c r="D1221" s="12"/>
      <c r="E1221" s="12">
        <v>883300</v>
      </c>
      <c r="F1221" s="12">
        <f t="shared" si="36"/>
        <v>883300</v>
      </c>
      <c r="G1221" s="13" t="str">
        <f t="shared" si="37"/>
        <v>NA</v>
      </c>
    </row>
    <row r="1222" spans="1:7" x14ac:dyDescent="0.3">
      <c r="A1222" s="10" t="s">
        <v>164</v>
      </c>
      <c r="B1222" s="11" t="str">
        <f>VLOOKUP(A1222,Entidades!$A$1:$B$229,2,FALSE)</f>
        <v>SUPERINTENDENCIA DE PUERTOS Y TRANSPORTE</v>
      </c>
      <c r="C1222" s="11" t="s">
        <v>5</v>
      </c>
      <c r="D1222" s="12">
        <v>4192400365.6700001</v>
      </c>
      <c r="E1222" s="12">
        <v>4370112768.21</v>
      </c>
      <c r="F1222" s="12">
        <f t="shared" si="36"/>
        <v>177712402.53999996</v>
      </c>
      <c r="G1222" s="13">
        <f t="shared" si="37"/>
        <v>4.2389177330299947E-2</v>
      </c>
    </row>
    <row r="1223" spans="1:7" x14ac:dyDescent="0.3">
      <c r="A1223" s="10" t="s">
        <v>164</v>
      </c>
      <c r="B1223" s="11" t="str">
        <f>VLOOKUP(A1223,Entidades!$A$1:$B$229,2,FALSE)</f>
        <v>SUPERINTENDENCIA DE PUERTOS Y TRANSPORTE</v>
      </c>
      <c r="C1223" s="11" t="s">
        <v>6</v>
      </c>
      <c r="D1223" s="12">
        <v>14476035</v>
      </c>
      <c r="E1223" s="12">
        <v>17599437</v>
      </c>
      <c r="F1223" s="12">
        <f t="shared" si="36"/>
        <v>3123402</v>
      </c>
      <c r="G1223" s="13">
        <f t="shared" si="37"/>
        <v>0.21576363969830137</v>
      </c>
    </row>
    <row r="1224" spans="1:7" x14ac:dyDescent="0.3">
      <c r="A1224" s="10" t="s">
        <v>164</v>
      </c>
      <c r="B1224" s="11" t="str">
        <f>VLOOKUP(A1224,Entidades!$A$1:$B$229,2,FALSE)</f>
        <v>SUPERINTENDENCIA DE PUERTOS Y TRANSPORTE</v>
      </c>
      <c r="C1224" s="11" t="s">
        <v>7</v>
      </c>
      <c r="D1224" s="12">
        <v>262291069</v>
      </c>
      <c r="E1224" s="12">
        <v>303916120</v>
      </c>
      <c r="F1224" s="12">
        <f t="shared" si="36"/>
        <v>41625051</v>
      </c>
      <c r="G1224" s="13">
        <f t="shared" si="37"/>
        <v>0.15869793492663678</v>
      </c>
    </row>
    <row r="1225" spans="1:7" x14ac:dyDescent="0.3">
      <c r="A1225" s="10" t="s">
        <v>164</v>
      </c>
      <c r="B1225" s="11" t="str">
        <f>VLOOKUP(A1225,Entidades!$A$1:$B$229,2,FALSE)</f>
        <v>SUPERINTENDENCIA DE PUERTOS Y TRANSPORTE</v>
      </c>
      <c r="C1225" s="11" t="s">
        <v>8</v>
      </c>
      <c r="D1225" s="12">
        <v>13023224690</v>
      </c>
      <c r="E1225" s="12">
        <v>14307504813</v>
      </c>
      <c r="F1225" s="12">
        <f t="shared" si="36"/>
        <v>1284280123</v>
      </c>
      <c r="G1225" s="13">
        <f t="shared" si="37"/>
        <v>9.8614602264072593E-2</v>
      </c>
    </row>
    <row r="1226" spans="1:7" x14ac:dyDescent="0.3">
      <c r="A1226" s="10" t="s">
        <v>164</v>
      </c>
      <c r="B1226" s="11" t="str">
        <f>VLOOKUP(A1226,Entidades!$A$1:$B$229,2,FALSE)</f>
        <v>SUPERINTENDENCIA DE PUERTOS Y TRANSPORTE</v>
      </c>
      <c r="C1226" s="11" t="s">
        <v>9</v>
      </c>
      <c r="D1226" s="12">
        <v>247023615</v>
      </c>
      <c r="E1226" s="12"/>
      <c r="F1226" s="12">
        <f t="shared" si="36"/>
        <v>-247023615</v>
      </c>
      <c r="G1226" s="13">
        <f t="shared" si="37"/>
        <v>-1</v>
      </c>
    </row>
    <row r="1227" spans="1:7" x14ac:dyDescent="0.3">
      <c r="A1227" s="10" t="s">
        <v>164</v>
      </c>
      <c r="B1227" s="11" t="str">
        <f>VLOOKUP(A1227,Entidades!$A$1:$B$229,2,FALSE)</f>
        <v>SUPERINTENDENCIA DE PUERTOS Y TRANSPORTE</v>
      </c>
      <c r="C1227" s="11" t="s">
        <v>10</v>
      </c>
      <c r="D1227" s="12">
        <v>234862683.93000001</v>
      </c>
      <c r="E1227" s="12">
        <v>346213505.30000001</v>
      </c>
      <c r="F1227" s="12">
        <f t="shared" si="36"/>
        <v>111350821.37</v>
      </c>
      <c r="G1227" s="13">
        <f t="shared" si="37"/>
        <v>0.47411031632078138</v>
      </c>
    </row>
    <row r="1228" spans="1:7" x14ac:dyDescent="0.3">
      <c r="A1228" s="10" t="s">
        <v>164</v>
      </c>
      <c r="B1228" s="11" t="str">
        <f>VLOOKUP(A1228,Entidades!$A$1:$B$229,2,FALSE)</f>
        <v>SUPERINTENDENCIA DE PUERTOS Y TRANSPORTE</v>
      </c>
      <c r="C1228" s="11" t="s">
        <v>11</v>
      </c>
      <c r="D1228" s="12">
        <v>342337783</v>
      </c>
      <c r="E1228" s="12">
        <v>249611855</v>
      </c>
      <c r="F1228" s="12">
        <f t="shared" ref="F1228:F1291" si="38">E1228-D1228</f>
        <v>-92725928</v>
      </c>
      <c r="G1228" s="13">
        <f t="shared" ref="G1228:G1291" si="39">IF(D1228&gt;0,((E1228-D1228)/D1228),"NA")</f>
        <v>-0.27086092334716089</v>
      </c>
    </row>
    <row r="1229" spans="1:7" x14ac:dyDescent="0.3">
      <c r="A1229" s="10" t="s">
        <v>164</v>
      </c>
      <c r="B1229" s="11" t="str">
        <f>VLOOKUP(A1229,Entidades!$A$1:$B$229,2,FALSE)</f>
        <v>SUPERINTENDENCIA DE PUERTOS Y TRANSPORTE</v>
      </c>
      <c r="C1229" s="11" t="s">
        <v>12</v>
      </c>
      <c r="D1229" s="12">
        <v>875940</v>
      </c>
      <c r="E1229" s="12">
        <v>2713200</v>
      </c>
      <c r="F1229" s="12">
        <f t="shared" si="38"/>
        <v>1837260</v>
      </c>
      <c r="G1229" s="13">
        <f t="shared" si="39"/>
        <v>2.0974724296184668</v>
      </c>
    </row>
    <row r="1230" spans="1:7" x14ac:dyDescent="0.3">
      <c r="A1230" s="10" t="s">
        <v>164</v>
      </c>
      <c r="B1230" s="11" t="str">
        <f>VLOOKUP(A1230,Entidades!$A$1:$B$229,2,FALSE)</f>
        <v>SUPERINTENDENCIA DE PUERTOS Y TRANSPORTE</v>
      </c>
      <c r="C1230" s="11" t="s">
        <v>13</v>
      </c>
      <c r="D1230" s="12">
        <v>123409052.40000001</v>
      </c>
      <c r="E1230" s="12">
        <v>144881878.88999999</v>
      </c>
      <c r="F1230" s="12">
        <f t="shared" si="38"/>
        <v>21472826.48999998</v>
      </c>
      <c r="G1230" s="13">
        <f t="shared" si="39"/>
        <v>0.17399717502409068</v>
      </c>
    </row>
    <row r="1231" spans="1:7" x14ac:dyDescent="0.3">
      <c r="A1231" s="10" t="s">
        <v>164</v>
      </c>
      <c r="B1231" s="11" t="str">
        <f>VLOOKUP(A1231,Entidades!$A$1:$B$229,2,FALSE)</f>
        <v>SUPERINTENDENCIA DE PUERTOS Y TRANSPORTE</v>
      </c>
      <c r="C1231" s="11" t="s">
        <v>14</v>
      </c>
      <c r="D1231" s="12">
        <v>253045397</v>
      </c>
      <c r="E1231" s="12">
        <v>418290593.59999996</v>
      </c>
      <c r="F1231" s="12">
        <f t="shared" si="38"/>
        <v>165245196.59999996</v>
      </c>
      <c r="G1231" s="13">
        <f t="shared" si="39"/>
        <v>0.65302589400588851</v>
      </c>
    </row>
    <row r="1232" spans="1:7" x14ac:dyDescent="0.3">
      <c r="A1232" s="10" t="s">
        <v>164</v>
      </c>
      <c r="B1232" s="11" t="str">
        <f>VLOOKUP(A1232,Entidades!$A$1:$B$229,2,FALSE)</f>
        <v>SUPERINTENDENCIA DE PUERTOS Y TRANSPORTE</v>
      </c>
      <c r="C1232" s="11" t="s">
        <v>15</v>
      </c>
      <c r="D1232" s="12">
        <v>197974465.37</v>
      </c>
      <c r="E1232" s="12">
        <v>297937568.52000004</v>
      </c>
      <c r="F1232" s="12">
        <f t="shared" si="38"/>
        <v>99963103.150000036</v>
      </c>
      <c r="G1232" s="13">
        <f t="shared" si="39"/>
        <v>0.5049292744050411</v>
      </c>
    </row>
    <row r="1233" spans="1:7" x14ac:dyDescent="0.3">
      <c r="A1233" s="10" t="s">
        <v>166</v>
      </c>
      <c r="B1233" s="11" t="str">
        <f>VLOOKUP(A1233,Entidades!$A$1:$B$229,2,FALSE)</f>
        <v>PROCURADURIA GENERAL DE LA NACION - GESTION GENERAL</v>
      </c>
      <c r="C1233" s="11" t="s">
        <v>4</v>
      </c>
      <c r="D1233" s="12">
        <v>4373400</v>
      </c>
      <c r="E1233" s="12">
        <v>5990000</v>
      </c>
      <c r="F1233" s="12">
        <f t="shared" si="38"/>
        <v>1616600</v>
      </c>
      <c r="G1233" s="13">
        <f t="shared" si="39"/>
        <v>0.36964375543055744</v>
      </c>
    </row>
    <row r="1234" spans="1:7" x14ac:dyDescent="0.3">
      <c r="A1234" s="10" t="s">
        <v>166</v>
      </c>
      <c r="B1234" s="11" t="str">
        <f>VLOOKUP(A1234,Entidades!$A$1:$B$229,2,FALSE)</f>
        <v>PROCURADURIA GENERAL DE LA NACION - GESTION GENERAL</v>
      </c>
      <c r="C1234" s="11" t="s">
        <v>5</v>
      </c>
      <c r="D1234" s="12">
        <v>3737517152.3499999</v>
      </c>
      <c r="E1234" s="12">
        <v>5263580985.6199999</v>
      </c>
      <c r="F1234" s="12">
        <f t="shared" si="38"/>
        <v>1526063833.27</v>
      </c>
      <c r="G1234" s="13">
        <f t="shared" si="39"/>
        <v>0.40830951967952112</v>
      </c>
    </row>
    <row r="1235" spans="1:7" x14ac:dyDescent="0.3">
      <c r="A1235" s="10" t="s">
        <v>166</v>
      </c>
      <c r="B1235" s="11" t="str">
        <f>VLOOKUP(A1235,Entidades!$A$1:$B$229,2,FALSE)</f>
        <v>PROCURADURIA GENERAL DE LA NACION - GESTION GENERAL</v>
      </c>
      <c r="C1235" s="11" t="s">
        <v>6</v>
      </c>
      <c r="D1235" s="12">
        <v>146036388.22999999</v>
      </c>
      <c r="E1235" s="12">
        <v>177254540.68000001</v>
      </c>
      <c r="F1235" s="12">
        <f t="shared" si="38"/>
        <v>31218152.450000018</v>
      </c>
      <c r="G1235" s="13">
        <f t="shared" si="39"/>
        <v>0.21376968321643913</v>
      </c>
    </row>
    <row r="1236" spans="1:7" x14ac:dyDescent="0.3">
      <c r="A1236" s="10" t="s">
        <v>166</v>
      </c>
      <c r="B1236" s="11" t="str">
        <f>VLOOKUP(A1236,Entidades!$A$1:$B$229,2,FALSE)</f>
        <v>PROCURADURIA GENERAL DE LA NACION - GESTION GENERAL</v>
      </c>
      <c r="C1236" s="11" t="s">
        <v>7</v>
      </c>
      <c r="D1236" s="12">
        <v>3352557173.5599999</v>
      </c>
      <c r="E1236" s="12">
        <v>4181322950.98</v>
      </c>
      <c r="F1236" s="12">
        <f t="shared" si="38"/>
        <v>828765777.42000008</v>
      </c>
      <c r="G1236" s="13">
        <f t="shared" si="39"/>
        <v>0.24720406976384346</v>
      </c>
    </row>
    <row r="1237" spans="1:7" x14ac:dyDescent="0.3">
      <c r="A1237" s="10" t="s">
        <v>166</v>
      </c>
      <c r="B1237" s="11" t="str">
        <f>VLOOKUP(A1237,Entidades!$A$1:$B$229,2,FALSE)</f>
        <v>PROCURADURIA GENERAL DE LA NACION - GESTION GENERAL</v>
      </c>
      <c r="C1237" s="11" t="s">
        <v>8</v>
      </c>
      <c r="D1237" s="12">
        <v>3083068886</v>
      </c>
      <c r="E1237" s="12">
        <v>3544257782</v>
      </c>
      <c r="F1237" s="12">
        <f t="shared" si="38"/>
        <v>461188896</v>
      </c>
      <c r="G1237" s="13">
        <f t="shared" si="39"/>
        <v>0.14958760671687438</v>
      </c>
    </row>
    <row r="1238" spans="1:7" x14ac:dyDescent="0.3">
      <c r="A1238" s="10" t="s">
        <v>166</v>
      </c>
      <c r="B1238" s="11" t="str">
        <f>VLOOKUP(A1238,Entidades!$A$1:$B$229,2,FALSE)</f>
        <v>PROCURADURIA GENERAL DE LA NACION - GESTION GENERAL</v>
      </c>
      <c r="C1238" s="11" t="s">
        <v>9</v>
      </c>
      <c r="D1238" s="12">
        <v>735612016</v>
      </c>
      <c r="E1238" s="12">
        <v>220133509</v>
      </c>
      <c r="F1238" s="12">
        <f t="shared" si="38"/>
        <v>-515478507</v>
      </c>
      <c r="G1238" s="13">
        <f t="shared" si="39"/>
        <v>-0.7007478069798142</v>
      </c>
    </row>
    <row r="1239" spans="1:7" x14ac:dyDescent="0.3">
      <c r="A1239" s="10" t="s">
        <v>166</v>
      </c>
      <c r="B1239" s="11" t="str">
        <f>VLOOKUP(A1239,Entidades!$A$1:$B$229,2,FALSE)</f>
        <v>PROCURADURIA GENERAL DE LA NACION - GESTION GENERAL</v>
      </c>
      <c r="C1239" s="11" t="s">
        <v>10</v>
      </c>
      <c r="D1239" s="12">
        <v>3724587103.8000002</v>
      </c>
      <c r="E1239" s="12">
        <v>287755134.99000001</v>
      </c>
      <c r="F1239" s="12">
        <f t="shared" si="38"/>
        <v>-3436831968.8100004</v>
      </c>
      <c r="G1239" s="13">
        <f t="shared" si="39"/>
        <v>-0.92274173566878903</v>
      </c>
    </row>
    <row r="1240" spans="1:7" x14ac:dyDescent="0.3">
      <c r="A1240" s="10" t="s">
        <v>166</v>
      </c>
      <c r="B1240" s="11" t="str">
        <f>VLOOKUP(A1240,Entidades!$A$1:$B$229,2,FALSE)</f>
        <v>PROCURADURIA GENERAL DE LA NACION - GESTION GENERAL</v>
      </c>
      <c r="C1240" s="11" t="s">
        <v>11</v>
      </c>
      <c r="D1240" s="12">
        <v>3255194764</v>
      </c>
      <c r="E1240" s="12">
        <v>3220802103</v>
      </c>
      <c r="F1240" s="12">
        <f t="shared" si="38"/>
        <v>-34392661</v>
      </c>
      <c r="G1240" s="13">
        <f t="shared" si="39"/>
        <v>-1.0565469501351165E-2</v>
      </c>
    </row>
    <row r="1241" spans="1:7" x14ac:dyDescent="0.3">
      <c r="A1241" s="10" t="s">
        <v>166</v>
      </c>
      <c r="B1241" s="11" t="str">
        <f>VLOOKUP(A1241,Entidades!$A$1:$B$229,2,FALSE)</f>
        <v>PROCURADURIA GENERAL DE LA NACION - GESTION GENERAL</v>
      </c>
      <c r="C1241" s="11" t="s">
        <v>12</v>
      </c>
      <c r="D1241" s="12">
        <v>12888088707.370001</v>
      </c>
      <c r="E1241" s="12">
        <v>23554511398.010002</v>
      </c>
      <c r="F1241" s="12">
        <f t="shared" si="38"/>
        <v>10666422690.640001</v>
      </c>
      <c r="G1241" s="13">
        <f t="shared" si="39"/>
        <v>0.82761865881171748</v>
      </c>
    </row>
    <row r="1242" spans="1:7" x14ac:dyDescent="0.3">
      <c r="A1242" s="10" t="s">
        <v>166</v>
      </c>
      <c r="B1242" s="11" t="str">
        <f>VLOOKUP(A1242,Entidades!$A$1:$B$229,2,FALSE)</f>
        <v>PROCURADURIA GENERAL DE LA NACION - GESTION GENERAL</v>
      </c>
      <c r="C1242" s="11" t="s">
        <v>13</v>
      </c>
      <c r="D1242" s="12">
        <v>530846199.72999996</v>
      </c>
      <c r="E1242" s="12">
        <v>640322218.00999987</v>
      </c>
      <c r="F1242" s="12">
        <f t="shared" si="38"/>
        <v>109476018.27999991</v>
      </c>
      <c r="G1242" s="13">
        <f t="shared" si="39"/>
        <v>0.20622925874892167</v>
      </c>
    </row>
    <row r="1243" spans="1:7" x14ac:dyDescent="0.3">
      <c r="A1243" s="10" t="s">
        <v>166</v>
      </c>
      <c r="B1243" s="11" t="str">
        <f>VLOOKUP(A1243,Entidades!$A$1:$B$229,2,FALSE)</f>
        <v>PROCURADURIA GENERAL DE LA NACION - GESTION GENERAL</v>
      </c>
      <c r="C1243" s="11" t="s">
        <v>14</v>
      </c>
      <c r="D1243" s="12">
        <v>2679806447.8000002</v>
      </c>
      <c r="E1243" s="12">
        <v>3684942670.6799998</v>
      </c>
      <c r="F1243" s="12">
        <f t="shared" si="38"/>
        <v>1005136222.8799996</v>
      </c>
      <c r="G1243" s="13">
        <f t="shared" si="39"/>
        <v>0.37507791792394968</v>
      </c>
    </row>
    <row r="1244" spans="1:7" x14ac:dyDescent="0.3">
      <c r="A1244" s="10" t="s">
        <v>166</v>
      </c>
      <c r="B1244" s="11" t="str">
        <f>VLOOKUP(A1244,Entidades!$A$1:$B$229,2,FALSE)</f>
        <v>PROCURADURIA GENERAL DE LA NACION - GESTION GENERAL</v>
      </c>
      <c r="C1244" s="11" t="s">
        <v>292</v>
      </c>
      <c r="D1244" s="12">
        <v>7800959137</v>
      </c>
      <c r="E1244" s="12">
        <v>8299528669</v>
      </c>
      <c r="F1244" s="12">
        <f t="shared" si="38"/>
        <v>498569532</v>
      </c>
      <c r="G1244" s="13">
        <f t="shared" si="39"/>
        <v>6.3911311832833662E-2</v>
      </c>
    </row>
    <row r="1245" spans="1:7" x14ac:dyDescent="0.3">
      <c r="A1245" s="10" t="s">
        <v>166</v>
      </c>
      <c r="B1245" s="11" t="str">
        <f>VLOOKUP(A1245,Entidades!$A$1:$B$229,2,FALSE)</f>
        <v>PROCURADURIA GENERAL DE LA NACION - GESTION GENERAL</v>
      </c>
      <c r="C1245" s="11" t="s">
        <v>15</v>
      </c>
      <c r="D1245" s="12">
        <v>2421105303.9200001</v>
      </c>
      <c r="E1245" s="12">
        <v>3045465368</v>
      </c>
      <c r="F1245" s="12">
        <f t="shared" si="38"/>
        <v>624360064.07999992</v>
      </c>
      <c r="G1245" s="13">
        <f t="shared" si="39"/>
        <v>0.25788224207724525</v>
      </c>
    </row>
    <row r="1246" spans="1:7" x14ac:dyDescent="0.3">
      <c r="A1246" s="10" t="s">
        <v>166</v>
      </c>
      <c r="B1246" s="11" t="str">
        <f>VLOOKUP(A1246,Entidades!$A$1:$B$229,2,FALSE)</f>
        <v>PROCURADURIA GENERAL DE LA NACION - GESTION GENERAL</v>
      </c>
      <c r="C1246" s="11" t="s">
        <v>16</v>
      </c>
      <c r="D1246" s="12">
        <v>3839500</v>
      </c>
      <c r="E1246" s="12">
        <v>0</v>
      </c>
      <c r="F1246" s="12">
        <f t="shared" si="38"/>
        <v>-3839500</v>
      </c>
      <c r="G1246" s="13">
        <f t="shared" si="39"/>
        <v>-1</v>
      </c>
    </row>
    <row r="1247" spans="1:7" x14ac:dyDescent="0.3">
      <c r="A1247" s="10" t="s">
        <v>166</v>
      </c>
      <c r="B1247" s="11" t="str">
        <f>VLOOKUP(A1247,Entidades!$A$1:$B$229,2,FALSE)</f>
        <v>PROCURADURIA GENERAL DE LA NACION - GESTION GENERAL</v>
      </c>
      <c r="C1247" s="11" t="s">
        <v>18</v>
      </c>
      <c r="D1247" s="12">
        <v>1305908870</v>
      </c>
      <c r="E1247" s="12"/>
      <c r="F1247" s="12">
        <f t="shared" si="38"/>
        <v>-1305908870</v>
      </c>
      <c r="G1247" s="13">
        <f t="shared" si="39"/>
        <v>-1</v>
      </c>
    </row>
    <row r="1248" spans="1:7" x14ac:dyDescent="0.3">
      <c r="A1248" s="10" t="s">
        <v>167</v>
      </c>
      <c r="B1248" s="11" t="str">
        <f>VLOOKUP(A1248,Entidades!$A$1:$B$229,2,FALSE)</f>
        <v>MINISTERIO PUBLICO - INSTITUTO DE ESTUDIOS DEL MINISTERIO PUBLICO</v>
      </c>
      <c r="C1248" s="11" t="s">
        <v>8</v>
      </c>
      <c r="D1248" s="12">
        <v>651174699</v>
      </c>
      <c r="E1248" s="12">
        <v>492185286</v>
      </c>
      <c r="F1248" s="12">
        <f t="shared" si="38"/>
        <v>-158989413</v>
      </c>
      <c r="G1248" s="13">
        <f t="shared" si="39"/>
        <v>-0.24415784772374885</v>
      </c>
    </row>
    <row r="1249" spans="1:7" x14ac:dyDescent="0.3">
      <c r="A1249" s="10" t="s">
        <v>167</v>
      </c>
      <c r="B1249" s="11" t="str">
        <f>VLOOKUP(A1249,Entidades!$A$1:$B$229,2,FALSE)</f>
        <v>MINISTERIO PUBLICO - INSTITUTO DE ESTUDIOS DEL MINISTERIO PUBLICO</v>
      </c>
      <c r="C1249" s="11" t="s">
        <v>13</v>
      </c>
      <c r="D1249" s="12">
        <v>16586415</v>
      </c>
      <c r="E1249" s="12">
        <v>115484775</v>
      </c>
      <c r="F1249" s="12">
        <f t="shared" si="38"/>
        <v>98898360</v>
      </c>
      <c r="G1249" s="13">
        <f t="shared" si="39"/>
        <v>5.9626121738784423</v>
      </c>
    </row>
    <row r="1250" spans="1:7" x14ac:dyDescent="0.3">
      <c r="A1250" s="10" t="s">
        <v>169</v>
      </c>
      <c r="B1250" s="11" t="str">
        <f>VLOOKUP(A1250,Entidades!$A$1:$B$229,2,FALSE)</f>
        <v>DEFENSORIA DEL PUEBLO</v>
      </c>
      <c r="C1250" s="11" t="s">
        <v>4</v>
      </c>
      <c r="D1250" s="12">
        <v>0</v>
      </c>
      <c r="E1250" s="12">
        <v>104125000</v>
      </c>
      <c r="F1250" s="12">
        <f t="shared" si="38"/>
        <v>104125000</v>
      </c>
      <c r="G1250" s="13" t="str">
        <f t="shared" si="39"/>
        <v>NA</v>
      </c>
    </row>
    <row r="1251" spans="1:7" x14ac:dyDescent="0.3">
      <c r="A1251" s="10" t="s">
        <v>169</v>
      </c>
      <c r="B1251" s="11" t="str">
        <f>VLOOKUP(A1251,Entidades!$A$1:$B$229,2,FALSE)</f>
        <v>DEFENSORIA DEL PUEBLO</v>
      </c>
      <c r="C1251" s="11" t="s">
        <v>5</v>
      </c>
      <c r="D1251" s="12">
        <v>1370982202.3299999</v>
      </c>
      <c r="E1251" s="12">
        <v>1689848022.8</v>
      </c>
      <c r="F1251" s="12">
        <f t="shared" si="38"/>
        <v>318865820.47000003</v>
      </c>
      <c r="G1251" s="13">
        <f t="shared" si="39"/>
        <v>0.23258202763543095</v>
      </c>
    </row>
    <row r="1252" spans="1:7" x14ac:dyDescent="0.3">
      <c r="A1252" s="10" t="s">
        <v>169</v>
      </c>
      <c r="B1252" s="11" t="str">
        <f>VLOOKUP(A1252,Entidades!$A$1:$B$229,2,FALSE)</f>
        <v>DEFENSORIA DEL PUEBLO</v>
      </c>
      <c r="C1252" s="11" t="s">
        <v>6</v>
      </c>
      <c r="D1252" s="12">
        <v>203395903</v>
      </c>
      <c r="E1252" s="12">
        <v>220930894</v>
      </c>
      <c r="F1252" s="12">
        <f t="shared" si="38"/>
        <v>17534991</v>
      </c>
      <c r="G1252" s="13">
        <f t="shared" si="39"/>
        <v>8.6211131794527843E-2</v>
      </c>
    </row>
    <row r="1253" spans="1:7" x14ac:dyDescent="0.3">
      <c r="A1253" s="10" t="s">
        <v>169</v>
      </c>
      <c r="B1253" s="11" t="str">
        <f>VLOOKUP(A1253,Entidades!$A$1:$B$229,2,FALSE)</f>
        <v>DEFENSORIA DEL PUEBLO</v>
      </c>
      <c r="C1253" s="11" t="s">
        <v>7</v>
      </c>
      <c r="D1253" s="12">
        <v>1213015868</v>
      </c>
      <c r="E1253" s="12">
        <v>1673928984</v>
      </c>
      <c r="F1253" s="12">
        <f t="shared" si="38"/>
        <v>460913116</v>
      </c>
      <c r="G1253" s="13">
        <f t="shared" si="39"/>
        <v>0.37997286610928327</v>
      </c>
    </row>
    <row r="1254" spans="1:7" x14ac:dyDescent="0.3">
      <c r="A1254" s="10" t="s">
        <v>169</v>
      </c>
      <c r="B1254" s="11" t="str">
        <f>VLOOKUP(A1254,Entidades!$A$1:$B$229,2,FALSE)</f>
        <v>DEFENSORIA DEL PUEBLO</v>
      </c>
      <c r="C1254" s="11" t="s">
        <v>8</v>
      </c>
      <c r="D1254" s="12">
        <v>273112960073</v>
      </c>
      <c r="E1254" s="12">
        <v>294405236738</v>
      </c>
      <c r="F1254" s="12">
        <f t="shared" si="38"/>
        <v>21292276665</v>
      </c>
      <c r="G1254" s="13">
        <f t="shared" si="39"/>
        <v>7.7961429070626365E-2</v>
      </c>
    </row>
    <row r="1255" spans="1:7" x14ac:dyDescent="0.3">
      <c r="A1255" s="10" t="s">
        <v>169</v>
      </c>
      <c r="B1255" s="11" t="str">
        <f>VLOOKUP(A1255,Entidades!$A$1:$B$229,2,FALSE)</f>
        <v>DEFENSORIA DEL PUEBLO</v>
      </c>
      <c r="C1255" s="11" t="s">
        <v>9</v>
      </c>
      <c r="D1255" s="12">
        <v>639221984</v>
      </c>
      <c r="E1255" s="12">
        <v>427828971</v>
      </c>
      <c r="F1255" s="12">
        <f t="shared" si="38"/>
        <v>-211393013</v>
      </c>
      <c r="G1255" s="13">
        <f t="shared" si="39"/>
        <v>-0.33070360264705789</v>
      </c>
    </row>
    <row r="1256" spans="1:7" x14ac:dyDescent="0.3">
      <c r="A1256" s="10" t="s">
        <v>169</v>
      </c>
      <c r="B1256" s="11" t="str">
        <f>VLOOKUP(A1256,Entidades!$A$1:$B$229,2,FALSE)</f>
        <v>DEFENSORIA DEL PUEBLO</v>
      </c>
      <c r="C1256" s="11" t="s">
        <v>10</v>
      </c>
      <c r="D1256" s="12">
        <v>1267761390</v>
      </c>
      <c r="E1256" s="12">
        <v>2310712</v>
      </c>
      <c r="F1256" s="12">
        <f t="shared" si="38"/>
        <v>-1265450678</v>
      </c>
      <c r="G1256" s="13">
        <f t="shared" si="39"/>
        <v>-0.99817732893726951</v>
      </c>
    </row>
    <row r="1257" spans="1:7" x14ac:dyDescent="0.3">
      <c r="A1257" s="10" t="s">
        <v>169</v>
      </c>
      <c r="B1257" s="11" t="str">
        <f>VLOOKUP(A1257,Entidades!$A$1:$B$229,2,FALSE)</f>
        <v>DEFENSORIA DEL PUEBLO</v>
      </c>
      <c r="C1257" s="11" t="s">
        <v>11</v>
      </c>
      <c r="D1257" s="12">
        <v>1312664978</v>
      </c>
      <c r="E1257" s="12">
        <v>1342371977</v>
      </c>
      <c r="F1257" s="12">
        <f t="shared" si="38"/>
        <v>29706999</v>
      </c>
      <c r="G1257" s="13">
        <f t="shared" si="39"/>
        <v>2.2631059331880796E-2</v>
      </c>
    </row>
    <row r="1258" spans="1:7" x14ac:dyDescent="0.3">
      <c r="A1258" s="10" t="s">
        <v>169</v>
      </c>
      <c r="B1258" s="11" t="str">
        <f>VLOOKUP(A1258,Entidades!$A$1:$B$229,2,FALSE)</f>
        <v>DEFENSORIA DEL PUEBLO</v>
      </c>
      <c r="C1258" s="11" t="s">
        <v>12</v>
      </c>
      <c r="D1258" s="12">
        <v>2969415230.9099998</v>
      </c>
      <c r="E1258" s="12">
        <v>9087522625.9200001</v>
      </c>
      <c r="F1258" s="12">
        <f t="shared" si="38"/>
        <v>6118107395.0100002</v>
      </c>
      <c r="G1258" s="13">
        <f t="shared" si="39"/>
        <v>2.0603744910189135</v>
      </c>
    </row>
    <row r="1259" spans="1:7" x14ac:dyDescent="0.3">
      <c r="A1259" s="10" t="s">
        <v>169</v>
      </c>
      <c r="B1259" s="11" t="str">
        <f>VLOOKUP(A1259,Entidades!$A$1:$B$229,2,FALSE)</f>
        <v>DEFENSORIA DEL PUEBLO</v>
      </c>
      <c r="C1259" s="11" t="s">
        <v>13</v>
      </c>
      <c r="D1259" s="12">
        <v>5660140355.9500008</v>
      </c>
      <c r="E1259" s="12">
        <v>2102116584.1299996</v>
      </c>
      <c r="F1259" s="12">
        <f t="shared" si="38"/>
        <v>-3558023771.8200011</v>
      </c>
      <c r="G1259" s="13">
        <f t="shared" si="39"/>
        <v>-0.62861051989280936</v>
      </c>
    </row>
    <row r="1260" spans="1:7" x14ac:dyDescent="0.3">
      <c r="A1260" s="10" t="s">
        <v>169</v>
      </c>
      <c r="B1260" s="11" t="str">
        <f>VLOOKUP(A1260,Entidades!$A$1:$B$229,2,FALSE)</f>
        <v>DEFENSORIA DEL PUEBLO</v>
      </c>
      <c r="C1260" s="11" t="s">
        <v>14</v>
      </c>
      <c r="D1260" s="12">
        <v>19941350899.73</v>
      </c>
      <c r="E1260" s="12">
        <v>26813875658.379997</v>
      </c>
      <c r="F1260" s="12">
        <f t="shared" si="38"/>
        <v>6872524758.6499977</v>
      </c>
      <c r="G1260" s="13">
        <f t="shared" si="39"/>
        <v>0.34463687004991472</v>
      </c>
    </row>
    <row r="1261" spans="1:7" x14ac:dyDescent="0.3">
      <c r="A1261" s="10" t="s">
        <v>169</v>
      </c>
      <c r="B1261" s="11" t="str">
        <f>VLOOKUP(A1261,Entidades!$A$1:$B$229,2,FALSE)</f>
        <v>DEFENSORIA DEL PUEBLO</v>
      </c>
      <c r="C1261" s="11" t="s">
        <v>71</v>
      </c>
      <c r="D1261" s="12"/>
      <c r="E1261" s="12">
        <v>5793671</v>
      </c>
      <c r="F1261" s="12">
        <f t="shared" si="38"/>
        <v>5793671</v>
      </c>
      <c r="G1261" s="13" t="str">
        <f t="shared" si="39"/>
        <v>NA</v>
      </c>
    </row>
    <row r="1262" spans="1:7" x14ac:dyDescent="0.3">
      <c r="A1262" s="10" t="s">
        <v>169</v>
      </c>
      <c r="B1262" s="11" t="str">
        <f>VLOOKUP(A1262,Entidades!$A$1:$B$229,2,FALSE)</f>
        <v>DEFENSORIA DEL PUEBLO</v>
      </c>
      <c r="C1262" s="11" t="s">
        <v>292</v>
      </c>
      <c r="D1262" s="12">
        <v>5171883305</v>
      </c>
      <c r="E1262" s="12">
        <v>6296613418</v>
      </c>
      <c r="F1262" s="12">
        <f t="shared" si="38"/>
        <v>1124730113</v>
      </c>
      <c r="G1262" s="13">
        <f t="shared" si="39"/>
        <v>0.21747012580748862</v>
      </c>
    </row>
    <row r="1263" spans="1:7" x14ac:dyDescent="0.3">
      <c r="A1263" s="10" t="s">
        <v>169</v>
      </c>
      <c r="B1263" s="11" t="str">
        <f>VLOOKUP(A1263,Entidades!$A$1:$B$229,2,FALSE)</f>
        <v>DEFENSORIA DEL PUEBLO</v>
      </c>
      <c r="C1263" s="11" t="s">
        <v>15</v>
      </c>
      <c r="D1263" s="12">
        <v>1395410435</v>
      </c>
      <c r="E1263" s="12">
        <v>7179067989</v>
      </c>
      <c r="F1263" s="12">
        <f t="shared" si="38"/>
        <v>5783657554</v>
      </c>
      <c r="G1263" s="13">
        <f t="shared" si="39"/>
        <v>4.1447716090785862</v>
      </c>
    </row>
    <row r="1264" spans="1:7" x14ac:dyDescent="0.3">
      <c r="A1264" s="10" t="s">
        <v>169</v>
      </c>
      <c r="B1264" s="11" t="str">
        <f>VLOOKUP(A1264,Entidades!$A$1:$B$229,2,FALSE)</f>
        <v>DEFENSORIA DEL PUEBLO</v>
      </c>
      <c r="C1264" s="11" t="s">
        <v>16</v>
      </c>
      <c r="D1264" s="12">
        <v>1487200</v>
      </c>
      <c r="E1264" s="12"/>
      <c r="F1264" s="12">
        <f t="shared" si="38"/>
        <v>-1487200</v>
      </c>
      <c r="G1264" s="13">
        <f t="shared" si="39"/>
        <v>-1</v>
      </c>
    </row>
    <row r="1265" spans="1:7" x14ac:dyDescent="0.3">
      <c r="A1265" s="10" t="s">
        <v>169</v>
      </c>
      <c r="B1265" s="11" t="str">
        <f>VLOOKUP(A1265,Entidades!$A$1:$B$229,2,FALSE)</f>
        <v>DEFENSORIA DEL PUEBLO</v>
      </c>
      <c r="C1265" s="11" t="s">
        <v>18</v>
      </c>
      <c r="D1265" s="12">
        <v>2740296074</v>
      </c>
      <c r="E1265" s="12">
        <v>5353963136</v>
      </c>
      <c r="F1265" s="12">
        <f t="shared" si="38"/>
        <v>2613667062</v>
      </c>
      <c r="G1265" s="13">
        <f t="shared" si="39"/>
        <v>0.95379002539124902</v>
      </c>
    </row>
    <row r="1266" spans="1:7" x14ac:dyDescent="0.3">
      <c r="A1266" s="10" t="s">
        <v>171</v>
      </c>
      <c r="B1266" s="11" t="str">
        <f>VLOOKUP(A1266,Entidades!$A$1:$B$229,2,FALSE)</f>
        <v>CONTRALORIA GENERAL DE LA REPUBLICA - GESTION GENERAL</v>
      </c>
      <c r="C1266" s="11" t="s">
        <v>4</v>
      </c>
      <c r="D1266" s="12">
        <v>543275319</v>
      </c>
      <c r="E1266" s="12">
        <v>460995913</v>
      </c>
      <c r="F1266" s="12">
        <f t="shared" si="38"/>
        <v>-82279406</v>
      </c>
      <c r="G1266" s="13">
        <f t="shared" si="39"/>
        <v>-0.15145066069161886</v>
      </c>
    </row>
    <row r="1267" spans="1:7" x14ac:dyDescent="0.3">
      <c r="A1267" s="10" t="s">
        <v>171</v>
      </c>
      <c r="B1267" s="11" t="str">
        <f>VLOOKUP(A1267,Entidades!$A$1:$B$229,2,FALSE)</f>
        <v>CONTRALORIA GENERAL DE LA REPUBLICA - GESTION GENERAL</v>
      </c>
      <c r="C1267" s="11" t="s">
        <v>5</v>
      </c>
      <c r="D1267" s="12">
        <v>1832839212.6199999</v>
      </c>
      <c r="E1267" s="12">
        <v>1686064837.2</v>
      </c>
      <c r="F1267" s="12">
        <f t="shared" si="38"/>
        <v>-146774375.41999984</v>
      </c>
      <c r="G1267" s="13">
        <f t="shared" si="39"/>
        <v>-8.0080333511737434E-2</v>
      </c>
    </row>
    <row r="1268" spans="1:7" x14ac:dyDescent="0.3">
      <c r="A1268" s="10" t="s">
        <v>171</v>
      </c>
      <c r="B1268" s="11" t="str">
        <f>VLOOKUP(A1268,Entidades!$A$1:$B$229,2,FALSE)</f>
        <v>CONTRALORIA GENERAL DE LA REPUBLICA - GESTION GENERAL</v>
      </c>
      <c r="C1268" s="11" t="s">
        <v>25</v>
      </c>
      <c r="D1268" s="12">
        <v>28856265</v>
      </c>
      <c r="E1268" s="12"/>
      <c r="F1268" s="12">
        <f t="shared" si="38"/>
        <v>-28856265</v>
      </c>
      <c r="G1268" s="13">
        <f t="shared" si="39"/>
        <v>-1</v>
      </c>
    </row>
    <row r="1269" spans="1:7" x14ac:dyDescent="0.3">
      <c r="A1269" s="10" t="s">
        <v>171</v>
      </c>
      <c r="B1269" s="11" t="str">
        <f>VLOOKUP(A1269,Entidades!$A$1:$B$229,2,FALSE)</f>
        <v>CONTRALORIA GENERAL DE LA REPUBLICA - GESTION GENERAL</v>
      </c>
      <c r="C1269" s="11" t="s">
        <v>6</v>
      </c>
      <c r="D1269" s="12">
        <v>94383335.400000006</v>
      </c>
      <c r="E1269" s="12">
        <v>94725307.200000003</v>
      </c>
      <c r="F1269" s="12">
        <f t="shared" si="38"/>
        <v>341971.79999999702</v>
      </c>
      <c r="G1269" s="13">
        <f t="shared" si="39"/>
        <v>3.6232222409889213E-3</v>
      </c>
    </row>
    <row r="1270" spans="1:7" x14ac:dyDescent="0.3">
      <c r="A1270" s="10" t="s">
        <v>171</v>
      </c>
      <c r="B1270" s="11" t="str">
        <f>VLOOKUP(A1270,Entidades!$A$1:$B$229,2,FALSE)</f>
        <v>CONTRALORIA GENERAL DE LA REPUBLICA - GESTION GENERAL</v>
      </c>
      <c r="C1270" s="11" t="s">
        <v>7</v>
      </c>
      <c r="D1270" s="12">
        <v>3241035171.8099999</v>
      </c>
      <c r="E1270" s="12">
        <v>4156484644</v>
      </c>
      <c r="F1270" s="12">
        <f t="shared" si="38"/>
        <v>915449472.19000006</v>
      </c>
      <c r="G1270" s="13">
        <f t="shared" si="39"/>
        <v>0.28245588944928202</v>
      </c>
    </row>
    <row r="1271" spans="1:7" x14ac:dyDescent="0.3">
      <c r="A1271" s="10" t="s">
        <v>171</v>
      </c>
      <c r="B1271" s="11" t="str">
        <f>VLOOKUP(A1271,Entidades!$A$1:$B$229,2,FALSE)</f>
        <v>CONTRALORIA GENERAL DE LA REPUBLICA - GESTION GENERAL</v>
      </c>
      <c r="C1271" s="11" t="s">
        <v>8</v>
      </c>
      <c r="D1271" s="12">
        <v>39873804976</v>
      </c>
      <c r="E1271" s="12">
        <v>32341030743</v>
      </c>
      <c r="F1271" s="12">
        <f t="shared" si="38"/>
        <v>-7532774233</v>
      </c>
      <c r="G1271" s="13">
        <f t="shared" si="39"/>
        <v>-0.18891536028563036</v>
      </c>
    </row>
    <row r="1272" spans="1:7" x14ac:dyDescent="0.3">
      <c r="A1272" s="10" t="s">
        <v>171</v>
      </c>
      <c r="B1272" s="11" t="str">
        <f>VLOOKUP(A1272,Entidades!$A$1:$B$229,2,FALSE)</f>
        <v>CONTRALORIA GENERAL DE LA REPUBLICA - GESTION GENERAL</v>
      </c>
      <c r="C1272" s="11" t="s">
        <v>10</v>
      </c>
      <c r="D1272" s="12">
        <v>46323979</v>
      </c>
      <c r="E1272" s="12">
        <v>59999999.979999997</v>
      </c>
      <c r="F1272" s="12">
        <f t="shared" si="38"/>
        <v>13676020.979999997</v>
      </c>
      <c r="G1272" s="13">
        <f t="shared" si="39"/>
        <v>0.2952255241286591</v>
      </c>
    </row>
    <row r="1273" spans="1:7" x14ac:dyDescent="0.3">
      <c r="A1273" s="10" t="s">
        <v>171</v>
      </c>
      <c r="B1273" s="11" t="str">
        <f>VLOOKUP(A1273,Entidades!$A$1:$B$229,2,FALSE)</f>
        <v>CONTRALORIA GENERAL DE LA REPUBLICA - GESTION GENERAL</v>
      </c>
      <c r="C1273" s="11" t="s">
        <v>11</v>
      </c>
      <c r="D1273" s="12">
        <v>8191489611</v>
      </c>
      <c r="E1273" s="12">
        <v>13506522621</v>
      </c>
      <c r="F1273" s="12">
        <f t="shared" si="38"/>
        <v>5315033010</v>
      </c>
      <c r="G1273" s="13">
        <f t="shared" si="39"/>
        <v>0.64884816588947025</v>
      </c>
    </row>
    <row r="1274" spans="1:7" x14ac:dyDescent="0.3">
      <c r="A1274" s="10" t="s">
        <v>171</v>
      </c>
      <c r="B1274" s="11" t="str">
        <f>VLOOKUP(A1274,Entidades!$A$1:$B$229,2,FALSE)</f>
        <v>CONTRALORIA GENERAL DE LA REPUBLICA - GESTION GENERAL</v>
      </c>
      <c r="C1274" s="11" t="s">
        <v>12</v>
      </c>
      <c r="D1274" s="12">
        <v>7899245920.6000004</v>
      </c>
      <c r="E1274" s="12">
        <v>1969804096.73</v>
      </c>
      <c r="F1274" s="12">
        <f t="shared" si="38"/>
        <v>-5929441823.8700008</v>
      </c>
      <c r="G1274" s="13">
        <f t="shared" si="39"/>
        <v>-0.75063390651086603</v>
      </c>
    </row>
    <row r="1275" spans="1:7" x14ac:dyDescent="0.3">
      <c r="A1275" s="10" t="s">
        <v>171</v>
      </c>
      <c r="B1275" s="11" t="str">
        <f>VLOOKUP(A1275,Entidades!$A$1:$B$229,2,FALSE)</f>
        <v>CONTRALORIA GENERAL DE LA REPUBLICA - GESTION GENERAL</v>
      </c>
      <c r="C1275" s="11" t="s">
        <v>13</v>
      </c>
      <c r="D1275" s="12">
        <v>2696898942.4900002</v>
      </c>
      <c r="E1275" s="12">
        <v>2206999881.6000004</v>
      </c>
      <c r="F1275" s="12">
        <f t="shared" si="38"/>
        <v>-489899060.88999987</v>
      </c>
      <c r="G1275" s="13">
        <f t="shared" si="39"/>
        <v>-0.18165273202179558</v>
      </c>
    </row>
    <row r="1276" spans="1:7" x14ac:dyDescent="0.3">
      <c r="A1276" s="10" t="s">
        <v>171</v>
      </c>
      <c r="B1276" s="11" t="str">
        <f>VLOOKUP(A1276,Entidades!$A$1:$B$229,2,FALSE)</f>
        <v>CONTRALORIA GENERAL DE LA REPUBLICA - GESTION GENERAL</v>
      </c>
      <c r="C1276" s="11" t="s">
        <v>14</v>
      </c>
      <c r="D1276" s="12">
        <v>8019683595.1400003</v>
      </c>
      <c r="E1276" s="12">
        <v>7332891340.6800003</v>
      </c>
      <c r="F1276" s="12">
        <f t="shared" si="38"/>
        <v>-686792254.46000004</v>
      </c>
      <c r="G1276" s="13">
        <f t="shared" si="39"/>
        <v>-8.5638323047582857E-2</v>
      </c>
    </row>
    <row r="1277" spans="1:7" x14ac:dyDescent="0.3">
      <c r="A1277" s="10" t="s">
        <v>171</v>
      </c>
      <c r="B1277" s="11" t="str">
        <f>VLOOKUP(A1277,Entidades!$A$1:$B$229,2,FALSE)</f>
        <v>CONTRALORIA GENERAL DE LA REPUBLICA - GESTION GENERAL</v>
      </c>
      <c r="C1277" s="11" t="s">
        <v>292</v>
      </c>
      <c r="D1277" s="12">
        <v>4713490172.4500008</v>
      </c>
      <c r="E1277" s="12">
        <v>5818076151.7699995</v>
      </c>
      <c r="F1277" s="12">
        <f t="shared" si="38"/>
        <v>1104585979.3199987</v>
      </c>
      <c r="G1277" s="13">
        <f t="shared" si="39"/>
        <v>0.2343456629603731</v>
      </c>
    </row>
    <row r="1278" spans="1:7" x14ac:dyDescent="0.3">
      <c r="A1278" s="10" t="s">
        <v>171</v>
      </c>
      <c r="B1278" s="11" t="str">
        <f>VLOOKUP(A1278,Entidades!$A$1:$B$229,2,FALSE)</f>
        <v>CONTRALORIA GENERAL DE LA REPUBLICA - GESTION GENERAL</v>
      </c>
      <c r="C1278" s="11" t="s">
        <v>15</v>
      </c>
      <c r="D1278" s="12">
        <v>3822308850</v>
      </c>
      <c r="E1278" s="12">
        <v>4728451790</v>
      </c>
      <c r="F1278" s="12">
        <f t="shared" si="38"/>
        <v>906142940</v>
      </c>
      <c r="G1278" s="13">
        <f t="shared" si="39"/>
        <v>0.23706690787166507</v>
      </c>
    </row>
    <row r="1279" spans="1:7" x14ac:dyDescent="0.3">
      <c r="A1279" s="10" t="s">
        <v>171</v>
      </c>
      <c r="B1279" s="11" t="str">
        <f>VLOOKUP(A1279,Entidades!$A$1:$B$229,2,FALSE)</f>
        <v>CONTRALORIA GENERAL DE LA REPUBLICA - GESTION GENERAL</v>
      </c>
      <c r="C1279" s="11" t="s">
        <v>16</v>
      </c>
      <c r="D1279" s="12">
        <v>160613638</v>
      </c>
      <c r="E1279" s="12"/>
      <c r="F1279" s="12">
        <f t="shared" si="38"/>
        <v>-160613638</v>
      </c>
      <c r="G1279" s="13">
        <f t="shared" si="39"/>
        <v>-1</v>
      </c>
    </row>
    <row r="1280" spans="1:7" x14ac:dyDescent="0.3">
      <c r="A1280" s="10" t="s">
        <v>172</v>
      </c>
      <c r="B1280" s="11" t="str">
        <f>VLOOKUP(A1280,Entidades!$A$1:$B$229,2,FALSE)</f>
        <v>FONDO DE BIENESTAR SOCIAL DE LA CONTRALORÍA GENERAL DE LA REPÚBLICA</v>
      </c>
      <c r="C1280" s="11" t="s">
        <v>5</v>
      </c>
      <c r="D1280" s="12">
        <v>35700000</v>
      </c>
      <c r="E1280" s="12"/>
      <c r="F1280" s="12">
        <f t="shared" si="38"/>
        <v>-35700000</v>
      </c>
      <c r="G1280" s="13">
        <f t="shared" si="39"/>
        <v>-1</v>
      </c>
    </row>
    <row r="1281" spans="1:7" x14ac:dyDescent="0.3">
      <c r="A1281" s="10" t="s">
        <v>172</v>
      </c>
      <c r="B1281" s="11" t="str">
        <f>VLOOKUP(A1281,Entidades!$A$1:$B$229,2,FALSE)</f>
        <v>FONDO DE BIENESTAR SOCIAL DE LA CONTRALORÍA GENERAL DE LA REPÚBLICA</v>
      </c>
      <c r="C1281" s="11" t="s">
        <v>6</v>
      </c>
      <c r="D1281" s="12">
        <v>14722300</v>
      </c>
      <c r="E1281" s="12">
        <v>27052719.990000002</v>
      </c>
      <c r="F1281" s="12">
        <f t="shared" si="38"/>
        <v>12330419.990000002</v>
      </c>
      <c r="G1281" s="13">
        <f t="shared" si="39"/>
        <v>0.837533536879428</v>
      </c>
    </row>
    <row r="1282" spans="1:7" x14ac:dyDescent="0.3">
      <c r="A1282" s="10" t="s">
        <v>172</v>
      </c>
      <c r="B1282" s="11" t="str">
        <f>VLOOKUP(A1282,Entidades!$A$1:$B$229,2,FALSE)</f>
        <v>FONDO DE BIENESTAR SOCIAL DE LA CONTRALORÍA GENERAL DE LA REPÚBLICA</v>
      </c>
      <c r="C1282" s="11" t="s">
        <v>7</v>
      </c>
      <c r="D1282" s="12">
        <v>42119663</v>
      </c>
      <c r="E1282" s="12">
        <v>44627130</v>
      </c>
      <c r="F1282" s="12">
        <f t="shared" si="38"/>
        <v>2507467</v>
      </c>
      <c r="G1282" s="13">
        <f t="shared" si="39"/>
        <v>5.9531981535559768E-2</v>
      </c>
    </row>
    <row r="1283" spans="1:7" x14ac:dyDescent="0.3">
      <c r="A1283" s="10" t="s">
        <v>172</v>
      </c>
      <c r="B1283" s="11" t="str">
        <f>VLOOKUP(A1283,Entidades!$A$1:$B$229,2,FALSE)</f>
        <v>FONDO DE BIENESTAR SOCIAL DE LA CONTRALORÍA GENERAL DE LA REPÚBLICA</v>
      </c>
      <c r="C1283" s="11" t="s">
        <v>8</v>
      </c>
      <c r="D1283" s="12">
        <v>1012852047</v>
      </c>
      <c r="E1283" s="12">
        <v>378021092</v>
      </c>
      <c r="F1283" s="12">
        <f t="shared" si="38"/>
        <v>-634830955</v>
      </c>
      <c r="G1283" s="13">
        <f t="shared" si="39"/>
        <v>-0.62677560546017241</v>
      </c>
    </row>
    <row r="1284" spans="1:7" x14ac:dyDescent="0.3">
      <c r="A1284" s="10" t="s">
        <v>172</v>
      </c>
      <c r="B1284" s="11" t="str">
        <f>VLOOKUP(A1284,Entidades!$A$1:$B$229,2,FALSE)</f>
        <v>FONDO DE BIENESTAR SOCIAL DE LA CONTRALORÍA GENERAL DE LA REPÚBLICA</v>
      </c>
      <c r="C1284" s="11" t="s">
        <v>10</v>
      </c>
      <c r="D1284" s="12">
        <v>147478478</v>
      </c>
      <c r="E1284" s="12">
        <v>116942295</v>
      </c>
      <c r="F1284" s="12">
        <f t="shared" si="38"/>
        <v>-30536183</v>
      </c>
      <c r="G1284" s="13">
        <f t="shared" si="39"/>
        <v>-0.20705518129906386</v>
      </c>
    </row>
    <row r="1285" spans="1:7" x14ac:dyDescent="0.3">
      <c r="A1285" s="10" t="s">
        <v>172</v>
      </c>
      <c r="B1285" s="11" t="str">
        <f>VLOOKUP(A1285,Entidades!$A$1:$B$229,2,FALSE)</f>
        <v>FONDO DE BIENESTAR SOCIAL DE LA CONTRALORÍA GENERAL DE LA REPÚBLICA</v>
      </c>
      <c r="C1285" s="11" t="s">
        <v>11</v>
      </c>
      <c r="D1285" s="12">
        <v>110860524</v>
      </c>
      <c r="E1285" s="12">
        <v>69014736</v>
      </c>
      <c r="F1285" s="12">
        <f t="shared" si="38"/>
        <v>-41845788</v>
      </c>
      <c r="G1285" s="13">
        <f t="shared" si="39"/>
        <v>-0.37746337911951416</v>
      </c>
    </row>
    <row r="1286" spans="1:7" x14ac:dyDescent="0.3">
      <c r="A1286" s="10" t="s">
        <v>172</v>
      </c>
      <c r="B1286" s="11" t="str">
        <f>VLOOKUP(A1286,Entidades!$A$1:$B$229,2,FALSE)</f>
        <v>FONDO DE BIENESTAR SOCIAL DE LA CONTRALORÍA GENERAL DE LA REPÚBLICA</v>
      </c>
      <c r="C1286" s="11" t="s">
        <v>12</v>
      </c>
      <c r="D1286" s="12">
        <v>7076598</v>
      </c>
      <c r="E1286" s="12">
        <v>699778030.40999997</v>
      </c>
      <c r="F1286" s="12">
        <f t="shared" si="38"/>
        <v>692701432.40999997</v>
      </c>
      <c r="G1286" s="13">
        <f t="shared" si="39"/>
        <v>97.886220527151607</v>
      </c>
    </row>
    <row r="1287" spans="1:7" x14ac:dyDescent="0.3">
      <c r="A1287" s="10" t="s">
        <v>172</v>
      </c>
      <c r="B1287" s="11" t="str">
        <f>VLOOKUP(A1287,Entidades!$A$1:$B$229,2,FALSE)</f>
        <v>FONDO DE BIENESTAR SOCIAL DE LA CONTRALORÍA GENERAL DE LA REPÚBLICA</v>
      </c>
      <c r="C1287" s="11" t="s">
        <v>13</v>
      </c>
      <c r="D1287" s="12">
        <v>19540592.23</v>
      </c>
      <c r="E1287" s="12">
        <v>69070175.270000011</v>
      </c>
      <c r="F1287" s="12">
        <f t="shared" si="38"/>
        <v>49529583.040000007</v>
      </c>
      <c r="G1287" s="13">
        <f t="shared" si="39"/>
        <v>2.5347022473535339</v>
      </c>
    </row>
    <row r="1288" spans="1:7" x14ac:dyDescent="0.3">
      <c r="A1288" s="10" t="s">
        <v>172</v>
      </c>
      <c r="B1288" s="11" t="str">
        <f>VLOOKUP(A1288,Entidades!$A$1:$B$229,2,FALSE)</f>
        <v>FONDO DE BIENESTAR SOCIAL DE LA CONTRALORÍA GENERAL DE LA REPÚBLICA</v>
      </c>
      <c r="C1288" s="11" t="s">
        <v>14</v>
      </c>
      <c r="D1288" s="12">
        <v>4840141</v>
      </c>
      <c r="E1288" s="12">
        <v>35382106</v>
      </c>
      <c r="F1288" s="12">
        <f t="shared" si="38"/>
        <v>30541965</v>
      </c>
      <c r="G1288" s="13">
        <f t="shared" si="39"/>
        <v>6.3101395186627824</v>
      </c>
    </row>
    <row r="1289" spans="1:7" x14ac:dyDescent="0.3">
      <c r="A1289" s="10" t="s">
        <v>172</v>
      </c>
      <c r="B1289" s="11" t="str">
        <f>VLOOKUP(A1289,Entidades!$A$1:$B$229,2,FALSE)</f>
        <v>FONDO DE BIENESTAR SOCIAL DE LA CONTRALORÍA GENERAL DE LA REPÚBLICA</v>
      </c>
      <c r="C1289" s="11" t="s">
        <v>292</v>
      </c>
      <c r="D1289" s="12">
        <v>363283290.81</v>
      </c>
      <c r="E1289" s="12">
        <v>423407815</v>
      </c>
      <c r="F1289" s="12">
        <f t="shared" si="38"/>
        <v>60124524.189999998</v>
      </c>
      <c r="G1289" s="13">
        <f t="shared" si="39"/>
        <v>0.16550313683831275</v>
      </c>
    </row>
    <row r="1290" spans="1:7" x14ac:dyDescent="0.3">
      <c r="A1290" s="10" t="s">
        <v>172</v>
      </c>
      <c r="B1290" s="11" t="str">
        <f>VLOOKUP(A1290,Entidades!$A$1:$B$229,2,FALSE)</f>
        <v>FONDO DE BIENESTAR SOCIAL DE LA CONTRALORÍA GENERAL DE LA REPÚBLICA</v>
      </c>
      <c r="C1290" s="11" t="s">
        <v>15</v>
      </c>
      <c r="D1290" s="12">
        <v>9274675</v>
      </c>
      <c r="E1290" s="12">
        <v>35541200</v>
      </c>
      <c r="F1290" s="12">
        <f t="shared" si="38"/>
        <v>26266525</v>
      </c>
      <c r="G1290" s="13">
        <f t="shared" si="39"/>
        <v>2.8320695873440309</v>
      </c>
    </row>
    <row r="1291" spans="1:7" x14ac:dyDescent="0.3">
      <c r="A1291" s="10" t="s">
        <v>172</v>
      </c>
      <c r="B1291" s="11" t="str">
        <f>VLOOKUP(A1291,Entidades!$A$1:$B$229,2,FALSE)</f>
        <v>FONDO DE BIENESTAR SOCIAL DE LA CONTRALORÍA GENERAL DE LA REPÚBLICA</v>
      </c>
      <c r="C1291" s="11" t="s">
        <v>18</v>
      </c>
      <c r="D1291" s="12"/>
      <c r="E1291" s="12">
        <v>94242441</v>
      </c>
      <c r="F1291" s="12">
        <f t="shared" si="38"/>
        <v>94242441</v>
      </c>
      <c r="G1291" s="13" t="str">
        <f t="shared" si="39"/>
        <v>NA</v>
      </c>
    </row>
    <row r="1292" spans="1:7" x14ac:dyDescent="0.3">
      <c r="A1292" s="10" t="s">
        <v>173</v>
      </c>
      <c r="B1292" s="11" t="str">
        <f>VLOOKUP(A1292,Entidades!$A$1:$B$229,2,FALSE)</f>
        <v>RAMA JUDICIAL - CONSEJO SUPERIOR DE LA JUDICATURA</v>
      </c>
      <c r="C1292" s="11" t="s">
        <v>4</v>
      </c>
      <c r="D1292" s="12">
        <v>3400000</v>
      </c>
      <c r="E1292" s="12">
        <v>67500</v>
      </c>
      <c r="F1292" s="12">
        <f t="shared" ref="F1292:F1355" si="40">E1292-D1292</f>
        <v>-3332500</v>
      </c>
      <c r="G1292" s="13">
        <f t="shared" ref="G1292:G1355" si="41">IF(D1292&gt;0,((E1292-D1292)/D1292),"NA")</f>
        <v>-0.98014705882352937</v>
      </c>
    </row>
    <row r="1293" spans="1:7" x14ac:dyDescent="0.3">
      <c r="A1293" s="10" t="s">
        <v>173</v>
      </c>
      <c r="B1293" s="11" t="str">
        <f>VLOOKUP(A1293,Entidades!$A$1:$B$229,2,FALSE)</f>
        <v>RAMA JUDICIAL - CONSEJO SUPERIOR DE LA JUDICATURA</v>
      </c>
      <c r="C1293" s="11" t="s">
        <v>5</v>
      </c>
      <c r="D1293" s="12">
        <v>2684433403.2199998</v>
      </c>
      <c r="E1293" s="12">
        <v>11577914105.549999</v>
      </c>
      <c r="F1293" s="12">
        <f t="shared" si="40"/>
        <v>8893480702.3299999</v>
      </c>
      <c r="G1293" s="13">
        <f t="shared" si="41"/>
        <v>3.312982431101549</v>
      </c>
    </row>
    <row r="1294" spans="1:7" x14ac:dyDescent="0.3">
      <c r="A1294" s="10" t="s">
        <v>173</v>
      </c>
      <c r="B1294" s="11" t="str">
        <f>VLOOKUP(A1294,Entidades!$A$1:$B$229,2,FALSE)</f>
        <v>RAMA JUDICIAL - CONSEJO SUPERIOR DE LA JUDICATURA</v>
      </c>
      <c r="C1294" s="11" t="s">
        <v>25</v>
      </c>
      <c r="D1294" s="12">
        <v>601990</v>
      </c>
      <c r="E1294" s="12"/>
      <c r="F1294" s="12">
        <f t="shared" si="40"/>
        <v>-601990</v>
      </c>
      <c r="G1294" s="13">
        <f t="shared" si="41"/>
        <v>-1</v>
      </c>
    </row>
    <row r="1295" spans="1:7" x14ac:dyDescent="0.3">
      <c r="A1295" s="10" t="s">
        <v>173</v>
      </c>
      <c r="B1295" s="11" t="str">
        <f>VLOOKUP(A1295,Entidades!$A$1:$B$229,2,FALSE)</f>
        <v>RAMA JUDICIAL - CONSEJO SUPERIOR DE LA JUDICATURA</v>
      </c>
      <c r="C1295" s="11" t="s">
        <v>6</v>
      </c>
      <c r="D1295" s="12">
        <v>182110244</v>
      </c>
      <c r="E1295" s="12">
        <v>335837356</v>
      </c>
      <c r="F1295" s="12">
        <f t="shared" si="40"/>
        <v>153727112</v>
      </c>
      <c r="G1295" s="13">
        <f t="shared" si="41"/>
        <v>0.84414313343075853</v>
      </c>
    </row>
    <row r="1296" spans="1:7" x14ac:dyDescent="0.3">
      <c r="A1296" s="10" t="s">
        <v>173</v>
      </c>
      <c r="B1296" s="11" t="str">
        <f>VLOOKUP(A1296,Entidades!$A$1:$B$229,2,FALSE)</f>
        <v>RAMA JUDICIAL - CONSEJO SUPERIOR DE LA JUDICATURA</v>
      </c>
      <c r="C1296" s="11" t="s">
        <v>7</v>
      </c>
      <c r="D1296" s="12">
        <v>1569298702.79</v>
      </c>
      <c r="E1296" s="12">
        <v>2180466458</v>
      </c>
      <c r="F1296" s="12">
        <f t="shared" si="40"/>
        <v>611167755.21000004</v>
      </c>
      <c r="G1296" s="13">
        <f t="shared" si="41"/>
        <v>0.38945278812977208</v>
      </c>
    </row>
    <row r="1297" spans="1:7" x14ac:dyDescent="0.3">
      <c r="A1297" s="10" t="s">
        <v>173</v>
      </c>
      <c r="B1297" s="11" t="str">
        <f>VLOOKUP(A1297,Entidades!$A$1:$B$229,2,FALSE)</f>
        <v>RAMA JUDICIAL - CONSEJO SUPERIOR DE LA JUDICATURA</v>
      </c>
      <c r="C1297" s="11" t="s">
        <v>8</v>
      </c>
      <c r="D1297" s="12">
        <v>20700938972</v>
      </c>
      <c r="E1297" s="12">
        <v>7890226080</v>
      </c>
      <c r="F1297" s="12">
        <f t="shared" si="40"/>
        <v>-12810712892</v>
      </c>
      <c r="G1297" s="13">
        <f t="shared" si="41"/>
        <v>-0.6188469474417424</v>
      </c>
    </row>
    <row r="1298" spans="1:7" x14ac:dyDescent="0.3">
      <c r="A1298" s="10" t="s">
        <v>173</v>
      </c>
      <c r="B1298" s="11" t="str">
        <f>VLOOKUP(A1298,Entidades!$A$1:$B$229,2,FALSE)</f>
        <v>RAMA JUDICIAL - CONSEJO SUPERIOR DE LA JUDICATURA</v>
      </c>
      <c r="C1298" s="11" t="s">
        <v>9</v>
      </c>
      <c r="D1298" s="12"/>
      <c r="E1298" s="12">
        <v>116207211</v>
      </c>
      <c r="F1298" s="12">
        <f t="shared" si="40"/>
        <v>116207211</v>
      </c>
      <c r="G1298" s="13" t="str">
        <f t="shared" si="41"/>
        <v>NA</v>
      </c>
    </row>
    <row r="1299" spans="1:7" x14ac:dyDescent="0.3">
      <c r="A1299" s="10" t="s">
        <v>173</v>
      </c>
      <c r="B1299" s="11" t="str">
        <f>VLOOKUP(A1299,Entidades!$A$1:$B$229,2,FALSE)</f>
        <v>RAMA JUDICIAL - CONSEJO SUPERIOR DE LA JUDICATURA</v>
      </c>
      <c r="C1299" s="11" t="s">
        <v>10</v>
      </c>
      <c r="D1299" s="12">
        <v>2699101458.73</v>
      </c>
      <c r="E1299" s="12">
        <v>5053671491.0600004</v>
      </c>
      <c r="F1299" s="12">
        <f t="shared" si="40"/>
        <v>2354570032.3300004</v>
      </c>
      <c r="G1299" s="13">
        <f t="shared" si="41"/>
        <v>0.87235328805975643</v>
      </c>
    </row>
    <row r="1300" spans="1:7" x14ac:dyDescent="0.3">
      <c r="A1300" s="10" t="s">
        <v>173</v>
      </c>
      <c r="B1300" s="11" t="str">
        <f>VLOOKUP(A1300,Entidades!$A$1:$B$229,2,FALSE)</f>
        <v>RAMA JUDICIAL - CONSEJO SUPERIOR DE LA JUDICATURA</v>
      </c>
      <c r="C1300" s="11" t="s">
        <v>11</v>
      </c>
      <c r="D1300" s="12">
        <v>1066765196</v>
      </c>
      <c r="E1300" s="12">
        <v>1247865628</v>
      </c>
      <c r="F1300" s="12">
        <f t="shared" si="40"/>
        <v>181100432</v>
      </c>
      <c r="G1300" s="13">
        <f t="shared" si="41"/>
        <v>0.16976597350481989</v>
      </c>
    </row>
    <row r="1301" spans="1:7" x14ac:dyDescent="0.3">
      <c r="A1301" s="10" t="s">
        <v>173</v>
      </c>
      <c r="B1301" s="11" t="str">
        <f>VLOOKUP(A1301,Entidades!$A$1:$B$229,2,FALSE)</f>
        <v>RAMA JUDICIAL - CONSEJO SUPERIOR DE LA JUDICATURA</v>
      </c>
      <c r="C1301" s="11" t="s">
        <v>12</v>
      </c>
      <c r="D1301" s="12">
        <v>44009966617.030006</v>
      </c>
      <c r="E1301" s="12">
        <v>157516306897.10999</v>
      </c>
      <c r="F1301" s="12">
        <f t="shared" si="40"/>
        <v>113506340280.07999</v>
      </c>
      <c r="G1301" s="13">
        <f t="shared" si="41"/>
        <v>2.5791053482907622</v>
      </c>
    </row>
    <row r="1302" spans="1:7" x14ac:dyDescent="0.3">
      <c r="A1302" s="10" t="s">
        <v>173</v>
      </c>
      <c r="B1302" s="11" t="str">
        <f>VLOOKUP(A1302,Entidades!$A$1:$B$229,2,FALSE)</f>
        <v>RAMA JUDICIAL - CONSEJO SUPERIOR DE LA JUDICATURA</v>
      </c>
      <c r="C1302" s="11" t="s">
        <v>13</v>
      </c>
      <c r="D1302" s="12">
        <v>3800282114.5700002</v>
      </c>
      <c r="E1302" s="12">
        <v>3429196841.8699999</v>
      </c>
      <c r="F1302" s="12">
        <f t="shared" si="40"/>
        <v>-371085272.70000029</v>
      </c>
      <c r="G1302" s="13">
        <f t="shared" si="41"/>
        <v>-9.7646769769351285E-2</v>
      </c>
    </row>
    <row r="1303" spans="1:7" x14ac:dyDescent="0.3">
      <c r="A1303" s="10" t="s">
        <v>173</v>
      </c>
      <c r="B1303" s="11" t="str">
        <f>VLOOKUP(A1303,Entidades!$A$1:$B$229,2,FALSE)</f>
        <v>RAMA JUDICIAL - CONSEJO SUPERIOR DE LA JUDICATURA</v>
      </c>
      <c r="C1303" s="11" t="s">
        <v>14</v>
      </c>
      <c r="D1303" s="12">
        <v>561057684</v>
      </c>
      <c r="E1303" s="12">
        <v>675608836</v>
      </c>
      <c r="F1303" s="12">
        <f t="shared" si="40"/>
        <v>114551152</v>
      </c>
      <c r="G1303" s="13">
        <f t="shared" si="41"/>
        <v>0.20417000830167759</v>
      </c>
    </row>
    <row r="1304" spans="1:7" x14ac:dyDescent="0.3">
      <c r="A1304" s="10" t="s">
        <v>173</v>
      </c>
      <c r="B1304" s="11" t="str">
        <f>VLOOKUP(A1304,Entidades!$A$1:$B$229,2,FALSE)</f>
        <v>RAMA JUDICIAL - CONSEJO SUPERIOR DE LA JUDICATURA</v>
      </c>
      <c r="C1304" s="11" t="s">
        <v>292</v>
      </c>
      <c r="D1304" s="12">
        <v>7233683456.2200003</v>
      </c>
      <c r="E1304" s="12">
        <v>7953833297.4099998</v>
      </c>
      <c r="F1304" s="12">
        <f t="shared" si="40"/>
        <v>720149841.18999958</v>
      </c>
      <c r="G1304" s="13">
        <f t="shared" si="41"/>
        <v>9.9555067006805095E-2</v>
      </c>
    </row>
    <row r="1305" spans="1:7" x14ac:dyDescent="0.3">
      <c r="A1305" s="10" t="s">
        <v>173</v>
      </c>
      <c r="B1305" s="11" t="str">
        <f>VLOOKUP(A1305,Entidades!$A$1:$B$229,2,FALSE)</f>
        <v>RAMA JUDICIAL - CONSEJO SUPERIOR DE LA JUDICATURA</v>
      </c>
      <c r="C1305" s="11" t="s">
        <v>15</v>
      </c>
      <c r="D1305" s="12">
        <v>484885207.75999999</v>
      </c>
      <c r="E1305" s="12">
        <v>785661562.5</v>
      </c>
      <c r="F1305" s="12">
        <f t="shared" si="40"/>
        <v>300776354.74000001</v>
      </c>
      <c r="G1305" s="13">
        <f t="shared" si="41"/>
        <v>0.62030424918401106</v>
      </c>
    </row>
    <row r="1306" spans="1:7" x14ac:dyDescent="0.3">
      <c r="A1306" s="10" t="s">
        <v>173</v>
      </c>
      <c r="B1306" s="11" t="str">
        <f>VLOOKUP(A1306,Entidades!$A$1:$B$229,2,FALSE)</f>
        <v>RAMA JUDICIAL - CONSEJO SUPERIOR DE LA JUDICATURA</v>
      </c>
      <c r="C1306" s="11" t="s">
        <v>16</v>
      </c>
      <c r="D1306" s="12">
        <v>1760000</v>
      </c>
      <c r="E1306" s="12">
        <v>264000</v>
      </c>
      <c r="F1306" s="12">
        <f t="shared" si="40"/>
        <v>-1496000</v>
      </c>
      <c r="G1306" s="13">
        <f t="shared" si="41"/>
        <v>-0.85</v>
      </c>
    </row>
    <row r="1307" spans="1:7" x14ac:dyDescent="0.3">
      <c r="A1307" s="10" t="s">
        <v>173</v>
      </c>
      <c r="B1307" s="11" t="str">
        <f>VLOOKUP(A1307,Entidades!$A$1:$B$229,2,FALSE)</f>
        <v>RAMA JUDICIAL - CONSEJO SUPERIOR DE LA JUDICATURA</v>
      </c>
      <c r="C1307" s="11" t="s">
        <v>18</v>
      </c>
      <c r="D1307" s="12"/>
      <c r="E1307" s="12">
        <v>9737055738</v>
      </c>
      <c r="F1307" s="12">
        <f t="shared" si="40"/>
        <v>9737055738</v>
      </c>
      <c r="G1307" s="13" t="str">
        <f t="shared" si="41"/>
        <v>NA</v>
      </c>
    </row>
    <row r="1308" spans="1:7" x14ac:dyDescent="0.3">
      <c r="A1308" s="10" t="s">
        <v>175</v>
      </c>
      <c r="B1308" s="11" t="str">
        <f>VLOOKUP(A1308,Entidades!$A$1:$B$229,2,FALSE)</f>
        <v>RAMA JUDICIAL - CORTE SUPREMA DE JUSTICIA</v>
      </c>
      <c r="C1308" s="11" t="s">
        <v>5</v>
      </c>
      <c r="D1308" s="12">
        <v>7330793369.75</v>
      </c>
      <c r="E1308" s="12">
        <v>7345889852.5</v>
      </c>
      <c r="F1308" s="12">
        <f t="shared" si="40"/>
        <v>15096482.75</v>
      </c>
      <c r="G1308" s="13">
        <f t="shared" si="41"/>
        <v>2.0593245490037365E-3</v>
      </c>
    </row>
    <row r="1309" spans="1:7" x14ac:dyDescent="0.3">
      <c r="A1309" s="10" t="s">
        <v>175</v>
      </c>
      <c r="B1309" s="11" t="str">
        <f>VLOOKUP(A1309,Entidades!$A$1:$B$229,2,FALSE)</f>
        <v>RAMA JUDICIAL - CORTE SUPREMA DE JUSTICIA</v>
      </c>
      <c r="C1309" s="11" t="s">
        <v>6</v>
      </c>
      <c r="D1309" s="12">
        <v>56855379</v>
      </c>
      <c r="E1309" s="12">
        <v>98209313</v>
      </c>
      <c r="F1309" s="12">
        <f t="shared" si="40"/>
        <v>41353934</v>
      </c>
      <c r="G1309" s="13">
        <f t="shared" si="41"/>
        <v>0.72735306188003779</v>
      </c>
    </row>
    <row r="1310" spans="1:7" x14ac:dyDescent="0.3">
      <c r="A1310" s="10" t="s">
        <v>175</v>
      </c>
      <c r="B1310" s="11" t="str">
        <f>VLOOKUP(A1310,Entidades!$A$1:$B$229,2,FALSE)</f>
        <v>RAMA JUDICIAL - CORTE SUPREMA DE JUSTICIA</v>
      </c>
      <c r="C1310" s="11" t="s">
        <v>7</v>
      </c>
      <c r="D1310" s="12">
        <v>515963329</v>
      </c>
      <c r="E1310" s="12">
        <v>705106593</v>
      </c>
      <c r="F1310" s="12">
        <f t="shared" si="40"/>
        <v>189143264</v>
      </c>
      <c r="G1310" s="13">
        <f t="shared" si="41"/>
        <v>0.36658276541974943</v>
      </c>
    </row>
    <row r="1311" spans="1:7" x14ac:dyDescent="0.3">
      <c r="A1311" s="10" t="s">
        <v>175</v>
      </c>
      <c r="B1311" s="11" t="str">
        <f>VLOOKUP(A1311,Entidades!$A$1:$B$229,2,FALSE)</f>
        <v>RAMA JUDICIAL - CORTE SUPREMA DE JUSTICIA</v>
      </c>
      <c r="C1311" s="11" t="s">
        <v>10</v>
      </c>
      <c r="D1311" s="12">
        <v>404633668.73000002</v>
      </c>
      <c r="E1311" s="12">
        <v>616560852.69999993</v>
      </c>
      <c r="F1311" s="12">
        <f t="shared" si="40"/>
        <v>211927183.96999991</v>
      </c>
      <c r="G1311" s="13">
        <f t="shared" si="41"/>
        <v>0.52375074134380206</v>
      </c>
    </row>
    <row r="1312" spans="1:7" x14ac:dyDescent="0.3">
      <c r="A1312" s="10" t="s">
        <v>175</v>
      </c>
      <c r="B1312" s="11" t="str">
        <f>VLOOKUP(A1312,Entidades!$A$1:$B$229,2,FALSE)</f>
        <v>RAMA JUDICIAL - CORTE SUPREMA DE JUSTICIA</v>
      </c>
      <c r="C1312" s="11" t="s">
        <v>11</v>
      </c>
      <c r="D1312" s="12">
        <v>573814677</v>
      </c>
      <c r="E1312" s="12">
        <v>507136298</v>
      </c>
      <c r="F1312" s="12">
        <f t="shared" si="40"/>
        <v>-66678379</v>
      </c>
      <c r="G1312" s="13">
        <f t="shared" si="41"/>
        <v>-0.11620194057880467</v>
      </c>
    </row>
    <row r="1313" spans="1:7" x14ac:dyDescent="0.3">
      <c r="A1313" s="10" t="s">
        <v>175</v>
      </c>
      <c r="B1313" s="11" t="str">
        <f>VLOOKUP(A1313,Entidades!$A$1:$B$229,2,FALSE)</f>
        <v>RAMA JUDICIAL - CORTE SUPREMA DE JUSTICIA</v>
      </c>
      <c r="C1313" s="11" t="s">
        <v>12</v>
      </c>
      <c r="D1313" s="12">
        <v>35446358.129999995</v>
      </c>
      <c r="E1313" s="12">
        <v>797209256.30999994</v>
      </c>
      <c r="F1313" s="12">
        <f t="shared" si="40"/>
        <v>761762898.17999995</v>
      </c>
      <c r="G1313" s="13">
        <f t="shared" si="41"/>
        <v>21.490582908016229</v>
      </c>
    </row>
    <row r="1314" spans="1:7" x14ac:dyDescent="0.3">
      <c r="A1314" s="10" t="s">
        <v>175</v>
      </c>
      <c r="B1314" s="11" t="str">
        <f>VLOOKUP(A1314,Entidades!$A$1:$B$229,2,FALSE)</f>
        <v>RAMA JUDICIAL - CORTE SUPREMA DE JUSTICIA</v>
      </c>
      <c r="C1314" s="11" t="s">
        <v>13</v>
      </c>
      <c r="D1314" s="12">
        <v>862860277.63</v>
      </c>
      <c r="E1314" s="12">
        <v>848769801.98000002</v>
      </c>
      <c r="F1314" s="12">
        <f t="shared" si="40"/>
        <v>-14090475.649999976</v>
      </c>
      <c r="G1314" s="13">
        <f t="shared" si="41"/>
        <v>-1.6329962121679753E-2</v>
      </c>
    </row>
    <row r="1315" spans="1:7" x14ac:dyDescent="0.3">
      <c r="A1315" s="10" t="s">
        <v>175</v>
      </c>
      <c r="B1315" s="11" t="str">
        <f>VLOOKUP(A1315,Entidades!$A$1:$B$229,2,FALSE)</f>
        <v>RAMA JUDICIAL - CORTE SUPREMA DE JUSTICIA</v>
      </c>
      <c r="C1315" s="11" t="s">
        <v>14</v>
      </c>
      <c r="D1315" s="12">
        <v>174980892</v>
      </c>
      <c r="E1315" s="12">
        <v>276732054</v>
      </c>
      <c r="F1315" s="12">
        <f t="shared" si="40"/>
        <v>101751162</v>
      </c>
      <c r="G1315" s="13">
        <f t="shared" si="41"/>
        <v>0.58149870444139695</v>
      </c>
    </row>
    <row r="1316" spans="1:7" x14ac:dyDescent="0.3">
      <c r="A1316" s="10" t="s">
        <v>175</v>
      </c>
      <c r="B1316" s="11" t="str">
        <f>VLOOKUP(A1316,Entidades!$A$1:$B$229,2,FALSE)</f>
        <v>RAMA JUDICIAL - CORTE SUPREMA DE JUSTICIA</v>
      </c>
      <c r="C1316" s="11" t="s">
        <v>292</v>
      </c>
      <c r="D1316" s="12">
        <v>1065196096</v>
      </c>
      <c r="E1316" s="12">
        <v>1294630047.0599999</v>
      </c>
      <c r="F1316" s="12">
        <f t="shared" si="40"/>
        <v>229433951.05999994</v>
      </c>
      <c r="G1316" s="13">
        <f t="shared" si="41"/>
        <v>0.21539128046147096</v>
      </c>
    </row>
    <row r="1317" spans="1:7" x14ac:dyDescent="0.3">
      <c r="A1317" s="10" t="s">
        <v>175</v>
      </c>
      <c r="B1317" s="11" t="str">
        <f>VLOOKUP(A1317,Entidades!$A$1:$B$229,2,FALSE)</f>
        <v>RAMA JUDICIAL - CORTE SUPREMA DE JUSTICIA</v>
      </c>
      <c r="C1317" s="11" t="s">
        <v>15</v>
      </c>
      <c r="D1317" s="12">
        <v>126080882.12</v>
      </c>
      <c r="E1317" s="12">
        <v>226852805.19999999</v>
      </c>
      <c r="F1317" s="12">
        <f t="shared" si="40"/>
        <v>100771923.07999998</v>
      </c>
      <c r="G1317" s="13">
        <f t="shared" si="41"/>
        <v>0.79926410242028834</v>
      </c>
    </row>
    <row r="1318" spans="1:7" x14ac:dyDescent="0.3">
      <c r="A1318" s="10" t="s">
        <v>177</v>
      </c>
      <c r="B1318" s="11" t="str">
        <f>VLOOKUP(A1318,Entidades!$A$1:$B$229,2,FALSE)</f>
        <v>RAMA JUDICIAL - CONSEJO DE ESTADO</v>
      </c>
      <c r="C1318" s="11" t="s">
        <v>5</v>
      </c>
      <c r="D1318" s="12">
        <v>2332105897.8499999</v>
      </c>
      <c r="E1318" s="12">
        <v>2448087969</v>
      </c>
      <c r="F1318" s="12">
        <f t="shared" si="40"/>
        <v>115982071.1500001</v>
      </c>
      <c r="G1318" s="13">
        <f t="shared" si="41"/>
        <v>4.9732763532275931E-2</v>
      </c>
    </row>
    <row r="1319" spans="1:7" x14ac:dyDescent="0.3">
      <c r="A1319" s="10" t="s">
        <v>177</v>
      </c>
      <c r="B1319" s="11" t="str">
        <f>VLOOKUP(A1319,Entidades!$A$1:$B$229,2,FALSE)</f>
        <v>RAMA JUDICIAL - CONSEJO DE ESTADO</v>
      </c>
      <c r="C1319" s="11" t="s">
        <v>6</v>
      </c>
      <c r="D1319" s="12">
        <v>53669594</v>
      </c>
      <c r="E1319" s="12">
        <v>32553596.809999999</v>
      </c>
      <c r="F1319" s="12">
        <f t="shared" si="40"/>
        <v>-21115997.190000001</v>
      </c>
      <c r="G1319" s="13">
        <f t="shared" si="41"/>
        <v>-0.39344432510519833</v>
      </c>
    </row>
    <row r="1320" spans="1:7" x14ac:dyDescent="0.3">
      <c r="A1320" s="10" t="s">
        <v>177</v>
      </c>
      <c r="B1320" s="11" t="str">
        <f>VLOOKUP(A1320,Entidades!$A$1:$B$229,2,FALSE)</f>
        <v>RAMA JUDICIAL - CONSEJO DE ESTADO</v>
      </c>
      <c r="C1320" s="11" t="s">
        <v>7</v>
      </c>
      <c r="D1320" s="12">
        <v>266696592</v>
      </c>
      <c r="E1320" s="12">
        <v>260999822</v>
      </c>
      <c r="F1320" s="12">
        <f t="shared" si="40"/>
        <v>-5696770</v>
      </c>
      <c r="G1320" s="13">
        <f t="shared" si="41"/>
        <v>-2.136049042576442E-2</v>
      </c>
    </row>
    <row r="1321" spans="1:7" x14ac:dyDescent="0.3">
      <c r="A1321" s="10" t="s">
        <v>177</v>
      </c>
      <c r="B1321" s="11" t="str">
        <f>VLOOKUP(A1321,Entidades!$A$1:$B$229,2,FALSE)</f>
        <v>RAMA JUDICIAL - CONSEJO DE ESTADO</v>
      </c>
      <c r="C1321" s="11" t="s">
        <v>8</v>
      </c>
      <c r="D1321" s="12">
        <v>314374804</v>
      </c>
      <c r="E1321" s="12"/>
      <c r="F1321" s="12">
        <f t="shared" si="40"/>
        <v>-314374804</v>
      </c>
      <c r="G1321" s="13">
        <f t="shared" si="41"/>
        <v>-1</v>
      </c>
    </row>
    <row r="1322" spans="1:7" x14ac:dyDescent="0.3">
      <c r="A1322" s="10" t="s">
        <v>177</v>
      </c>
      <c r="B1322" s="11" t="str">
        <f>VLOOKUP(A1322,Entidades!$A$1:$B$229,2,FALSE)</f>
        <v>RAMA JUDICIAL - CONSEJO DE ESTADO</v>
      </c>
      <c r="C1322" s="11" t="s">
        <v>10</v>
      </c>
      <c r="D1322" s="12">
        <v>357085264.91000003</v>
      </c>
      <c r="E1322" s="12">
        <v>455286472.39999998</v>
      </c>
      <c r="F1322" s="12">
        <f t="shared" si="40"/>
        <v>98201207.48999995</v>
      </c>
      <c r="G1322" s="13">
        <f t="shared" si="41"/>
        <v>0.27500772823754194</v>
      </c>
    </row>
    <row r="1323" spans="1:7" x14ac:dyDescent="0.3">
      <c r="A1323" s="10" t="s">
        <v>177</v>
      </c>
      <c r="B1323" s="11" t="str">
        <f>VLOOKUP(A1323,Entidades!$A$1:$B$229,2,FALSE)</f>
        <v>RAMA JUDICIAL - CONSEJO DE ESTADO</v>
      </c>
      <c r="C1323" s="11" t="s">
        <v>11</v>
      </c>
      <c r="D1323" s="12">
        <v>423820774</v>
      </c>
      <c r="E1323" s="12">
        <v>503546660.99000001</v>
      </c>
      <c r="F1323" s="12">
        <f t="shared" si="40"/>
        <v>79725886.99000001</v>
      </c>
      <c r="G1323" s="13">
        <f t="shared" si="41"/>
        <v>0.18811226792294994</v>
      </c>
    </row>
    <row r="1324" spans="1:7" x14ac:dyDescent="0.3">
      <c r="A1324" s="10" t="s">
        <v>177</v>
      </c>
      <c r="B1324" s="11" t="str">
        <f>VLOOKUP(A1324,Entidades!$A$1:$B$229,2,FALSE)</f>
        <v>RAMA JUDICIAL - CONSEJO DE ESTADO</v>
      </c>
      <c r="C1324" s="11" t="s">
        <v>12</v>
      </c>
      <c r="D1324" s="12">
        <v>383405531</v>
      </c>
      <c r="E1324" s="12">
        <v>59762744</v>
      </c>
      <c r="F1324" s="12">
        <f t="shared" si="40"/>
        <v>-323642787</v>
      </c>
      <c r="G1324" s="13">
        <f t="shared" si="41"/>
        <v>-0.84412654704243173</v>
      </c>
    </row>
    <row r="1325" spans="1:7" x14ac:dyDescent="0.3">
      <c r="A1325" s="10" t="s">
        <v>177</v>
      </c>
      <c r="B1325" s="11" t="str">
        <f>VLOOKUP(A1325,Entidades!$A$1:$B$229,2,FALSE)</f>
        <v>RAMA JUDICIAL - CONSEJO DE ESTADO</v>
      </c>
      <c r="C1325" s="11" t="s">
        <v>13</v>
      </c>
      <c r="D1325" s="12">
        <v>758849401.87</v>
      </c>
      <c r="E1325" s="12">
        <v>716088156</v>
      </c>
      <c r="F1325" s="12">
        <f t="shared" si="40"/>
        <v>-42761245.870000005</v>
      </c>
      <c r="G1325" s="13">
        <f t="shared" si="41"/>
        <v>-5.635010815667154E-2</v>
      </c>
    </row>
    <row r="1326" spans="1:7" x14ac:dyDescent="0.3">
      <c r="A1326" s="10" t="s">
        <v>177</v>
      </c>
      <c r="B1326" s="11" t="str">
        <f>VLOOKUP(A1326,Entidades!$A$1:$B$229,2,FALSE)</f>
        <v>RAMA JUDICIAL - CONSEJO DE ESTADO</v>
      </c>
      <c r="C1326" s="11" t="s">
        <v>14</v>
      </c>
      <c r="D1326" s="12">
        <v>67618585</v>
      </c>
      <c r="E1326" s="12">
        <v>46799768</v>
      </c>
      <c r="F1326" s="12">
        <f t="shared" si="40"/>
        <v>-20818817</v>
      </c>
      <c r="G1326" s="13">
        <f t="shared" si="41"/>
        <v>-0.30788601979766361</v>
      </c>
    </row>
    <row r="1327" spans="1:7" x14ac:dyDescent="0.3">
      <c r="A1327" s="10" t="s">
        <v>177</v>
      </c>
      <c r="B1327" s="11" t="str">
        <f>VLOOKUP(A1327,Entidades!$A$1:$B$229,2,FALSE)</f>
        <v>RAMA JUDICIAL - CONSEJO DE ESTADO</v>
      </c>
      <c r="C1327" s="11" t="s">
        <v>292</v>
      </c>
      <c r="D1327" s="12">
        <v>744023206</v>
      </c>
      <c r="E1327" s="12">
        <v>702183227.61000001</v>
      </c>
      <c r="F1327" s="12">
        <f t="shared" si="40"/>
        <v>-41839978.389999986</v>
      </c>
      <c r="G1327" s="13">
        <f t="shared" si="41"/>
        <v>-5.6234776083045973E-2</v>
      </c>
    </row>
    <row r="1328" spans="1:7" x14ac:dyDescent="0.3">
      <c r="A1328" s="10" t="s">
        <v>177</v>
      </c>
      <c r="B1328" s="11" t="str">
        <f>VLOOKUP(A1328,Entidades!$A$1:$B$229,2,FALSE)</f>
        <v>RAMA JUDICIAL - CONSEJO DE ESTADO</v>
      </c>
      <c r="C1328" s="11" t="s">
        <v>15</v>
      </c>
      <c r="D1328" s="12">
        <v>40985140.07</v>
      </c>
      <c r="E1328" s="12">
        <v>33259905.399999999</v>
      </c>
      <c r="F1328" s="12">
        <f t="shared" si="40"/>
        <v>-7725234.6700000018</v>
      </c>
      <c r="G1328" s="13">
        <f t="shared" si="41"/>
        <v>-0.18848867313386741</v>
      </c>
    </row>
    <row r="1329" spans="1:7" x14ac:dyDescent="0.3">
      <c r="A1329" s="10" t="s">
        <v>179</v>
      </c>
      <c r="B1329" s="11" t="str">
        <f>VLOOKUP(A1329,Entidades!$A$1:$B$229,2,FALSE)</f>
        <v>RAMA JUDICIAL - CORTE CONSTITUCIONAL</v>
      </c>
      <c r="C1329" s="11" t="s">
        <v>5</v>
      </c>
      <c r="D1329" s="12">
        <v>630552389.96000004</v>
      </c>
      <c r="E1329" s="12">
        <v>889102157</v>
      </c>
      <c r="F1329" s="12">
        <f t="shared" si="40"/>
        <v>258549767.03999996</v>
      </c>
      <c r="G1329" s="13">
        <f t="shared" si="41"/>
        <v>0.41003693135855279</v>
      </c>
    </row>
    <row r="1330" spans="1:7" x14ac:dyDescent="0.3">
      <c r="A1330" s="10" t="s">
        <v>179</v>
      </c>
      <c r="B1330" s="11" t="str">
        <f>VLOOKUP(A1330,Entidades!$A$1:$B$229,2,FALSE)</f>
        <v>RAMA JUDICIAL - CORTE CONSTITUCIONAL</v>
      </c>
      <c r="C1330" s="11" t="s">
        <v>6</v>
      </c>
      <c r="D1330" s="12">
        <v>32778187</v>
      </c>
      <c r="E1330" s="12">
        <v>27832996</v>
      </c>
      <c r="F1330" s="12">
        <f t="shared" si="40"/>
        <v>-4945191</v>
      </c>
      <c r="G1330" s="13">
        <f t="shared" si="41"/>
        <v>-0.15086835034530738</v>
      </c>
    </row>
    <row r="1331" spans="1:7" x14ac:dyDescent="0.3">
      <c r="A1331" s="10" t="s">
        <v>179</v>
      </c>
      <c r="B1331" s="11" t="str">
        <f>VLOOKUP(A1331,Entidades!$A$1:$B$229,2,FALSE)</f>
        <v>RAMA JUDICIAL - CORTE CONSTITUCIONAL</v>
      </c>
      <c r="C1331" s="11" t="s">
        <v>7</v>
      </c>
      <c r="D1331" s="12">
        <v>223334710</v>
      </c>
      <c r="E1331" s="12">
        <v>173446618</v>
      </c>
      <c r="F1331" s="12">
        <f t="shared" si="40"/>
        <v>-49888092</v>
      </c>
      <c r="G1331" s="13">
        <f t="shared" si="41"/>
        <v>-0.2233781394750507</v>
      </c>
    </row>
    <row r="1332" spans="1:7" x14ac:dyDescent="0.3">
      <c r="A1332" s="10" t="s">
        <v>179</v>
      </c>
      <c r="B1332" s="11" t="str">
        <f>VLOOKUP(A1332,Entidades!$A$1:$B$229,2,FALSE)</f>
        <v>RAMA JUDICIAL - CORTE CONSTITUCIONAL</v>
      </c>
      <c r="C1332" s="11" t="s">
        <v>8</v>
      </c>
      <c r="D1332" s="12">
        <v>9000000</v>
      </c>
      <c r="E1332" s="12"/>
      <c r="F1332" s="12">
        <f t="shared" si="40"/>
        <v>-9000000</v>
      </c>
      <c r="G1332" s="13">
        <f t="shared" si="41"/>
        <v>-1</v>
      </c>
    </row>
    <row r="1333" spans="1:7" x14ac:dyDescent="0.3">
      <c r="A1333" s="10" t="s">
        <v>179</v>
      </c>
      <c r="B1333" s="11" t="str">
        <f>VLOOKUP(A1333,Entidades!$A$1:$B$229,2,FALSE)</f>
        <v>RAMA JUDICIAL - CORTE CONSTITUCIONAL</v>
      </c>
      <c r="C1333" s="11" t="s">
        <v>10</v>
      </c>
      <c r="D1333" s="12">
        <v>328556222.06</v>
      </c>
      <c r="E1333" s="12">
        <v>319924887.49000001</v>
      </c>
      <c r="F1333" s="12">
        <f t="shared" si="40"/>
        <v>-8631334.5699999928</v>
      </c>
      <c r="G1333" s="13">
        <f t="shared" si="41"/>
        <v>-2.6270494942639569E-2</v>
      </c>
    </row>
    <row r="1334" spans="1:7" x14ac:dyDescent="0.3">
      <c r="A1334" s="10" t="s">
        <v>179</v>
      </c>
      <c r="B1334" s="11" t="str">
        <f>VLOOKUP(A1334,Entidades!$A$1:$B$229,2,FALSE)</f>
        <v>RAMA JUDICIAL - CORTE CONSTITUCIONAL</v>
      </c>
      <c r="C1334" s="11" t="s">
        <v>11</v>
      </c>
      <c r="D1334" s="12">
        <v>198499059</v>
      </c>
      <c r="E1334" s="12">
        <v>162293421</v>
      </c>
      <c r="F1334" s="12">
        <f t="shared" si="40"/>
        <v>-36205638</v>
      </c>
      <c r="G1334" s="13">
        <f t="shared" si="41"/>
        <v>-0.18239702587204709</v>
      </c>
    </row>
    <row r="1335" spans="1:7" x14ac:dyDescent="0.3">
      <c r="A1335" s="10" t="s">
        <v>179</v>
      </c>
      <c r="B1335" s="11" t="str">
        <f>VLOOKUP(A1335,Entidades!$A$1:$B$229,2,FALSE)</f>
        <v>RAMA JUDICIAL - CORTE CONSTITUCIONAL</v>
      </c>
      <c r="C1335" s="11" t="s">
        <v>12</v>
      </c>
      <c r="D1335" s="12">
        <v>40392804.640000001</v>
      </c>
      <c r="E1335" s="12">
        <v>173353741</v>
      </c>
      <c r="F1335" s="12">
        <f t="shared" si="40"/>
        <v>132960936.36</v>
      </c>
      <c r="G1335" s="13">
        <f t="shared" si="41"/>
        <v>3.2916985474272331</v>
      </c>
    </row>
    <row r="1336" spans="1:7" x14ac:dyDescent="0.3">
      <c r="A1336" s="10" t="s">
        <v>179</v>
      </c>
      <c r="B1336" s="11" t="str">
        <f>VLOOKUP(A1336,Entidades!$A$1:$B$229,2,FALSE)</f>
        <v>RAMA JUDICIAL - CORTE CONSTITUCIONAL</v>
      </c>
      <c r="C1336" s="11" t="s">
        <v>13</v>
      </c>
      <c r="D1336" s="12">
        <v>334879392.04000002</v>
      </c>
      <c r="E1336" s="12">
        <v>241540144</v>
      </c>
      <c r="F1336" s="12">
        <f t="shared" si="40"/>
        <v>-93339248.040000021</v>
      </c>
      <c r="G1336" s="13">
        <f t="shared" si="41"/>
        <v>-0.27872496862646901</v>
      </c>
    </row>
    <row r="1337" spans="1:7" x14ac:dyDescent="0.3">
      <c r="A1337" s="10" t="s">
        <v>179</v>
      </c>
      <c r="B1337" s="11" t="str">
        <f>VLOOKUP(A1337,Entidades!$A$1:$B$229,2,FALSE)</f>
        <v>RAMA JUDICIAL - CORTE CONSTITUCIONAL</v>
      </c>
      <c r="C1337" s="11" t="s">
        <v>14</v>
      </c>
      <c r="D1337" s="12">
        <v>22528840</v>
      </c>
      <c r="E1337" s="12">
        <v>124974847</v>
      </c>
      <c r="F1337" s="12">
        <f t="shared" si="40"/>
        <v>102446007</v>
      </c>
      <c r="G1337" s="13">
        <f t="shared" si="41"/>
        <v>4.5473272037086687</v>
      </c>
    </row>
    <row r="1338" spans="1:7" x14ac:dyDescent="0.3">
      <c r="A1338" s="10" t="s">
        <v>179</v>
      </c>
      <c r="B1338" s="11" t="str">
        <f>VLOOKUP(A1338,Entidades!$A$1:$B$229,2,FALSE)</f>
        <v>RAMA JUDICIAL - CORTE CONSTITUCIONAL</v>
      </c>
      <c r="C1338" s="11" t="s">
        <v>292</v>
      </c>
      <c r="D1338" s="12">
        <v>735907915</v>
      </c>
      <c r="E1338" s="12">
        <v>522541342.80000001</v>
      </c>
      <c r="F1338" s="12">
        <f t="shared" si="40"/>
        <v>-213366572.19999999</v>
      </c>
      <c r="G1338" s="13">
        <f t="shared" si="41"/>
        <v>-0.28993650951559613</v>
      </c>
    </row>
    <row r="1339" spans="1:7" x14ac:dyDescent="0.3">
      <c r="A1339" s="10" t="s">
        <v>179</v>
      </c>
      <c r="B1339" s="11" t="str">
        <f>VLOOKUP(A1339,Entidades!$A$1:$B$229,2,FALSE)</f>
        <v>RAMA JUDICIAL - CORTE CONSTITUCIONAL</v>
      </c>
      <c r="C1339" s="11" t="s">
        <v>15</v>
      </c>
      <c r="D1339" s="12">
        <v>55600409.939999998</v>
      </c>
      <c r="E1339" s="12">
        <v>96929110.599999994</v>
      </c>
      <c r="F1339" s="12">
        <f t="shared" si="40"/>
        <v>41328700.659999996</v>
      </c>
      <c r="G1339" s="13">
        <f t="shared" si="41"/>
        <v>0.74331647382814237</v>
      </c>
    </row>
    <row r="1340" spans="1:7" x14ac:dyDescent="0.3">
      <c r="A1340" s="10" t="s">
        <v>181</v>
      </c>
      <c r="B1340" s="11" t="str">
        <f>VLOOKUP(A1340,Entidades!$A$1:$B$229,2,FALSE)</f>
        <v>RAMA JUDICIAL - TRIBUNALES Y JUZGADOS</v>
      </c>
      <c r="C1340" s="11" t="s">
        <v>5</v>
      </c>
      <c r="D1340" s="12">
        <v>94358337348.069977</v>
      </c>
      <c r="E1340" s="12">
        <v>109256716843.34999</v>
      </c>
      <c r="F1340" s="12">
        <f t="shared" si="40"/>
        <v>14898379495.280014</v>
      </c>
      <c r="G1340" s="13">
        <f t="shared" si="41"/>
        <v>0.15789150078304923</v>
      </c>
    </row>
    <row r="1341" spans="1:7" x14ac:dyDescent="0.3">
      <c r="A1341" s="10" t="s">
        <v>181</v>
      </c>
      <c r="B1341" s="11" t="str">
        <f>VLOOKUP(A1341,Entidades!$A$1:$B$229,2,FALSE)</f>
        <v>RAMA JUDICIAL - TRIBUNALES Y JUZGADOS</v>
      </c>
      <c r="C1341" s="11" t="s">
        <v>25</v>
      </c>
      <c r="D1341" s="12">
        <v>782649069</v>
      </c>
      <c r="E1341" s="12">
        <v>164370599</v>
      </c>
      <c r="F1341" s="12">
        <f t="shared" si="40"/>
        <v>-618278470</v>
      </c>
      <c r="G1341" s="13">
        <f t="shared" si="41"/>
        <v>-0.78998173573499775</v>
      </c>
    </row>
    <row r="1342" spans="1:7" x14ac:dyDescent="0.3">
      <c r="A1342" s="10" t="s">
        <v>181</v>
      </c>
      <c r="B1342" s="11" t="str">
        <f>VLOOKUP(A1342,Entidades!$A$1:$B$229,2,FALSE)</f>
        <v>RAMA JUDICIAL - TRIBUNALES Y JUZGADOS</v>
      </c>
      <c r="C1342" s="11" t="s">
        <v>6</v>
      </c>
      <c r="D1342" s="12">
        <v>2123646967.74</v>
      </c>
      <c r="E1342" s="12">
        <v>2843463118.4300003</v>
      </c>
      <c r="F1342" s="12">
        <f t="shared" si="40"/>
        <v>719816150.6900003</v>
      </c>
      <c r="G1342" s="13">
        <f t="shared" si="41"/>
        <v>0.33895283049613173</v>
      </c>
    </row>
    <row r="1343" spans="1:7" x14ac:dyDescent="0.3">
      <c r="A1343" s="10" t="s">
        <v>181</v>
      </c>
      <c r="B1343" s="11" t="str">
        <f>VLOOKUP(A1343,Entidades!$A$1:$B$229,2,FALSE)</f>
        <v>RAMA JUDICIAL - TRIBUNALES Y JUZGADOS</v>
      </c>
      <c r="C1343" s="11" t="s">
        <v>7</v>
      </c>
      <c r="D1343" s="12">
        <v>27588917036.959999</v>
      </c>
      <c r="E1343" s="12">
        <v>34398797528.910004</v>
      </c>
      <c r="F1343" s="12">
        <f t="shared" si="40"/>
        <v>6809880491.9500046</v>
      </c>
      <c r="G1343" s="13">
        <f t="shared" si="41"/>
        <v>0.2468339182298103</v>
      </c>
    </row>
    <row r="1344" spans="1:7" x14ac:dyDescent="0.3">
      <c r="A1344" s="10" t="s">
        <v>181</v>
      </c>
      <c r="B1344" s="11" t="str">
        <f>VLOOKUP(A1344,Entidades!$A$1:$B$229,2,FALSE)</f>
        <v>RAMA JUDICIAL - TRIBUNALES Y JUZGADOS</v>
      </c>
      <c r="C1344" s="11" t="s">
        <v>8</v>
      </c>
      <c r="D1344" s="12">
        <v>1795786649</v>
      </c>
      <c r="E1344" s="12">
        <v>1810290850</v>
      </c>
      <c r="F1344" s="12">
        <f t="shared" si="40"/>
        <v>14504201</v>
      </c>
      <c r="G1344" s="13">
        <f t="shared" si="41"/>
        <v>8.0767952073130707E-3</v>
      </c>
    </row>
    <row r="1345" spans="1:7" x14ac:dyDescent="0.3">
      <c r="A1345" s="10" t="s">
        <v>181</v>
      </c>
      <c r="B1345" s="11" t="str">
        <f>VLOOKUP(A1345,Entidades!$A$1:$B$229,2,FALSE)</f>
        <v>RAMA JUDICIAL - TRIBUNALES Y JUZGADOS</v>
      </c>
      <c r="C1345" s="11" t="s">
        <v>10</v>
      </c>
      <c r="D1345" s="12">
        <v>162961637.50999999</v>
      </c>
      <c r="E1345" s="12"/>
      <c r="F1345" s="12">
        <f t="shared" si="40"/>
        <v>-162961637.50999999</v>
      </c>
      <c r="G1345" s="13">
        <f t="shared" si="41"/>
        <v>-1</v>
      </c>
    </row>
    <row r="1346" spans="1:7" x14ac:dyDescent="0.3">
      <c r="A1346" s="10" t="s">
        <v>181</v>
      </c>
      <c r="B1346" s="11" t="str">
        <f>VLOOKUP(A1346,Entidades!$A$1:$B$229,2,FALSE)</f>
        <v>RAMA JUDICIAL - TRIBUNALES Y JUZGADOS</v>
      </c>
      <c r="C1346" s="11" t="s">
        <v>11</v>
      </c>
      <c r="D1346" s="12">
        <v>7294554944</v>
      </c>
      <c r="E1346" s="12">
        <v>4967567850</v>
      </c>
      <c r="F1346" s="12">
        <f t="shared" si="40"/>
        <v>-2326987094</v>
      </c>
      <c r="G1346" s="13">
        <f t="shared" si="41"/>
        <v>-0.31900329929162025</v>
      </c>
    </row>
    <row r="1347" spans="1:7" x14ac:dyDescent="0.3">
      <c r="A1347" s="10" t="s">
        <v>181</v>
      </c>
      <c r="B1347" s="11" t="str">
        <f>VLOOKUP(A1347,Entidades!$A$1:$B$229,2,FALSE)</f>
        <v>RAMA JUDICIAL - TRIBUNALES Y JUZGADOS</v>
      </c>
      <c r="C1347" s="11" t="s">
        <v>12</v>
      </c>
      <c r="D1347" s="12">
        <v>6343656945.3300009</v>
      </c>
      <c r="E1347" s="12">
        <v>22031007855.32</v>
      </c>
      <c r="F1347" s="12">
        <f t="shared" si="40"/>
        <v>15687350909.989998</v>
      </c>
      <c r="G1347" s="13">
        <f t="shared" si="41"/>
        <v>2.472919176617602</v>
      </c>
    </row>
    <row r="1348" spans="1:7" x14ac:dyDescent="0.3">
      <c r="A1348" s="10" t="s">
        <v>181</v>
      </c>
      <c r="B1348" s="11" t="str">
        <f>VLOOKUP(A1348,Entidades!$A$1:$B$229,2,FALSE)</f>
        <v>RAMA JUDICIAL - TRIBUNALES Y JUZGADOS</v>
      </c>
      <c r="C1348" s="11" t="s">
        <v>13</v>
      </c>
      <c r="D1348" s="12">
        <v>9178402491.6500015</v>
      </c>
      <c r="E1348" s="12">
        <v>9082155578.4400005</v>
      </c>
      <c r="F1348" s="12">
        <f t="shared" si="40"/>
        <v>-96246913.210000992</v>
      </c>
      <c r="G1348" s="13">
        <f t="shared" si="41"/>
        <v>-1.0486238024270679E-2</v>
      </c>
    </row>
    <row r="1349" spans="1:7" x14ac:dyDescent="0.3">
      <c r="A1349" s="10" t="s">
        <v>181</v>
      </c>
      <c r="B1349" s="11" t="str">
        <f>VLOOKUP(A1349,Entidades!$A$1:$B$229,2,FALSE)</f>
        <v>RAMA JUDICIAL - TRIBUNALES Y JUZGADOS</v>
      </c>
      <c r="C1349" s="11" t="s">
        <v>14</v>
      </c>
      <c r="D1349" s="12">
        <v>389523046</v>
      </c>
      <c r="E1349" s="12">
        <v>497345975</v>
      </c>
      <c r="F1349" s="12">
        <f t="shared" si="40"/>
        <v>107822929</v>
      </c>
      <c r="G1349" s="13">
        <f t="shared" si="41"/>
        <v>0.27680757302354841</v>
      </c>
    </row>
    <row r="1350" spans="1:7" x14ac:dyDescent="0.3">
      <c r="A1350" s="10" t="s">
        <v>181</v>
      </c>
      <c r="B1350" s="11" t="str">
        <f>VLOOKUP(A1350,Entidades!$A$1:$B$229,2,FALSE)</f>
        <v>RAMA JUDICIAL - TRIBUNALES Y JUZGADOS</v>
      </c>
      <c r="C1350" s="11" t="s">
        <v>292</v>
      </c>
      <c r="D1350" s="12">
        <v>63226203929.93</v>
      </c>
      <c r="E1350" s="12">
        <v>65093658894.209999</v>
      </c>
      <c r="F1350" s="12">
        <f t="shared" si="40"/>
        <v>1867454964.2799988</v>
      </c>
      <c r="G1350" s="13">
        <f t="shared" si="41"/>
        <v>2.9536091813286668E-2</v>
      </c>
    </row>
    <row r="1351" spans="1:7" x14ac:dyDescent="0.3">
      <c r="A1351" s="10" t="s">
        <v>181</v>
      </c>
      <c r="B1351" s="11" t="str">
        <f>VLOOKUP(A1351,Entidades!$A$1:$B$229,2,FALSE)</f>
        <v>RAMA JUDICIAL - TRIBUNALES Y JUZGADOS</v>
      </c>
      <c r="C1351" s="11" t="s">
        <v>15</v>
      </c>
      <c r="D1351" s="12">
        <v>229345130.48999998</v>
      </c>
      <c r="E1351" s="12">
        <v>182888605</v>
      </c>
      <c r="F1351" s="12">
        <f t="shared" si="40"/>
        <v>-46456525.48999998</v>
      </c>
      <c r="G1351" s="13">
        <f t="shared" si="41"/>
        <v>-0.20256163883115713</v>
      </c>
    </row>
    <row r="1352" spans="1:7" x14ac:dyDescent="0.3">
      <c r="A1352" s="10" t="s">
        <v>181</v>
      </c>
      <c r="B1352" s="11" t="str">
        <f>VLOOKUP(A1352,Entidades!$A$1:$B$229,2,FALSE)</f>
        <v>RAMA JUDICIAL - TRIBUNALES Y JUZGADOS</v>
      </c>
      <c r="C1352" s="11" t="s">
        <v>16</v>
      </c>
      <c r="D1352" s="12">
        <v>15091000</v>
      </c>
      <c r="E1352" s="12">
        <v>6716000</v>
      </c>
      <c r="F1352" s="12">
        <f t="shared" si="40"/>
        <v>-8375000</v>
      </c>
      <c r="G1352" s="13">
        <f t="shared" si="41"/>
        <v>-0.55496653634616655</v>
      </c>
    </row>
    <row r="1353" spans="1:7" x14ac:dyDescent="0.3">
      <c r="A1353" s="10" t="s">
        <v>183</v>
      </c>
      <c r="B1353" s="11" t="str">
        <f>VLOOKUP(A1353,Entidades!$A$1:$B$229,2,FALSE)</f>
        <v>COMISIÓN NACIONAL DE DISCIPLINA JUDICIAL</v>
      </c>
      <c r="C1353" s="11" t="s">
        <v>5</v>
      </c>
      <c r="D1353" s="12">
        <v>384536784</v>
      </c>
      <c r="E1353" s="12">
        <v>1893605916</v>
      </c>
      <c r="F1353" s="12">
        <f t="shared" si="40"/>
        <v>1509069132</v>
      </c>
      <c r="G1353" s="13">
        <f t="shared" si="41"/>
        <v>3.9243817361306066</v>
      </c>
    </row>
    <row r="1354" spans="1:7" x14ac:dyDescent="0.3">
      <c r="A1354" s="10" t="s">
        <v>183</v>
      </c>
      <c r="B1354" s="11" t="str">
        <f>VLOOKUP(A1354,Entidades!$A$1:$B$229,2,FALSE)</f>
        <v>COMISIÓN NACIONAL DE DISCIPLINA JUDICIAL</v>
      </c>
      <c r="C1354" s="11" t="s">
        <v>6</v>
      </c>
      <c r="D1354" s="12">
        <v>114823536</v>
      </c>
      <c r="E1354" s="12">
        <v>63031102</v>
      </c>
      <c r="F1354" s="12">
        <f t="shared" si="40"/>
        <v>-51792434</v>
      </c>
      <c r="G1354" s="13">
        <f t="shared" si="41"/>
        <v>-0.45106113088173838</v>
      </c>
    </row>
    <row r="1355" spans="1:7" x14ac:dyDescent="0.3">
      <c r="A1355" s="10" t="s">
        <v>183</v>
      </c>
      <c r="B1355" s="11" t="str">
        <f>VLOOKUP(A1355,Entidades!$A$1:$B$229,2,FALSE)</f>
        <v>COMISIÓN NACIONAL DE DISCIPLINA JUDICIAL</v>
      </c>
      <c r="C1355" s="11" t="s">
        <v>7</v>
      </c>
      <c r="D1355" s="12">
        <v>1034904363.46</v>
      </c>
      <c r="E1355" s="12">
        <v>606468055.53999996</v>
      </c>
      <c r="F1355" s="12">
        <f t="shared" si="40"/>
        <v>-428436307.92000008</v>
      </c>
      <c r="G1355" s="13">
        <f t="shared" si="41"/>
        <v>-0.41398637695139984</v>
      </c>
    </row>
    <row r="1356" spans="1:7" x14ac:dyDescent="0.3">
      <c r="A1356" s="10" t="s">
        <v>183</v>
      </c>
      <c r="B1356" s="11" t="str">
        <f>VLOOKUP(A1356,Entidades!$A$1:$B$229,2,FALSE)</f>
        <v>COMISIÓN NACIONAL DE DISCIPLINA JUDICIAL</v>
      </c>
      <c r="C1356" s="11" t="s">
        <v>8</v>
      </c>
      <c r="D1356" s="12">
        <v>48830658</v>
      </c>
      <c r="E1356" s="12">
        <v>14796050</v>
      </c>
      <c r="F1356" s="12">
        <f t="shared" ref="F1356:F1419" si="42">E1356-D1356</f>
        <v>-34034608</v>
      </c>
      <c r="G1356" s="13">
        <f t="shared" ref="G1356:G1419" si="43">IF(D1356&gt;0,((E1356-D1356)/D1356),"NA")</f>
        <v>-0.69699261476263541</v>
      </c>
    </row>
    <row r="1357" spans="1:7" x14ac:dyDescent="0.3">
      <c r="A1357" s="10" t="s">
        <v>183</v>
      </c>
      <c r="B1357" s="11" t="str">
        <f>VLOOKUP(A1357,Entidades!$A$1:$B$229,2,FALSE)</f>
        <v>COMISIÓN NACIONAL DE DISCIPLINA JUDICIAL</v>
      </c>
      <c r="C1357" s="11" t="s">
        <v>10</v>
      </c>
      <c r="D1357" s="12">
        <v>123625849.91</v>
      </c>
      <c r="E1357" s="12">
        <v>249836857.16</v>
      </c>
      <c r="F1357" s="12">
        <f t="shared" si="42"/>
        <v>126211007.25</v>
      </c>
      <c r="G1357" s="13">
        <f t="shared" si="43"/>
        <v>1.0209111390690702</v>
      </c>
    </row>
    <row r="1358" spans="1:7" x14ac:dyDescent="0.3">
      <c r="A1358" s="10" t="s">
        <v>183</v>
      </c>
      <c r="B1358" s="11" t="str">
        <f>VLOOKUP(A1358,Entidades!$A$1:$B$229,2,FALSE)</f>
        <v>COMISIÓN NACIONAL DE DISCIPLINA JUDICIAL</v>
      </c>
      <c r="C1358" s="11" t="s">
        <v>11</v>
      </c>
      <c r="D1358" s="12">
        <v>194829964</v>
      </c>
      <c r="E1358" s="12">
        <v>214539299</v>
      </c>
      <c r="F1358" s="12">
        <f t="shared" si="42"/>
        <v>19709335</v>
      </c>
      <c r="G1358" s="13">
        <f t="shared" si="43"/>
        <v>0.1011617237685267</v>
      </c>
    </row>
    <row r="1359" spans="1:7" x14ac:dyDescent="0.3">
      <c r="A1359" s="10" t="s">
        <v>183</v>
      </c>
      <c r="B1359" s="11" t="str">
        <f>VLOOKUP(A1359,Entidades!$A$1:$B$229,2,FALSE)</f>
        <v>COMISIÓN NACIONAL DE DISCIPLINA JUDICIAL</v>
      </c>
      <c r="C1359" s="11" t="s">
        <v>12</v>
      </c>
      <c r="D1359" s="12">
        <v>892141535</v>
      </c>
      <c r="E1359" s="12">
        <v>1419605422.3700001</v>
      </c>
      <c r="F1359" s="12">
        <f t="shared" si="42"/>
        <v>527463887.37000012</v>
      </c>
      <c r="G1359" s="13">
        <f t="shared" si="43"/>
        <v>0.59123341608571123</v>
      </c>
    </row>
    <row r="1360" spans="1:7" x14ac:dyDescent="0.3">
      <c r="A1360" s="10" t="s">
        <v>183</v>
      </c>
      <c r="B1360" s="11" t="str">
        <f>VLOOKUP(A1360,Entidades!$A$1:$B$229,2,FALSE)</f>
        <v>COMISIÓN NACIONAL DE DISCIPLINA JUDICIAL</v>
      </c>
      <c r="C1360" s="11" t="s">
        <v>13</v>
      </c>
      <c r="D1360" s="12">
        <v>237377570.13999999</v>
      </c>
      <c r="E1360" s="12">
        <v>483627919.36000001</v>
      </c>
      <c r="F1360" s="12">
        <f t="shared" si="42"/>
        <v>246250349.22000003</v>
      </c>
      <c r="G1360" s="13">
        <f t="shared" si="43"/>
        <v>1.0373783381250683</v>
      </c>
    </row>
    <row r="1361" spans="1:7" x14ac:dyDescent="0.3">
      <c r="A1361" s="10" t="s">
        <v>183</v>
      </c>
      <c r="B1361" s="11" t="str">
        <f>VLOOKUP(A1361,Entidades!$A$1:$B$229,2,FALSE)</f>
        <v>COMISIÓN NACIONAL DE DISCIPLINA JUDICIAL</v>
      </c>
      <c r="C1361" s="11" t="s">
        <v>14</v>
      </c>
      <c r="D1361" s="12">
        <v>76477281</v>
      </c>
      <c r="E1361" s="12">
        <v>79134296</v>
      </c>
      <c r="F1361" s="12">
        <f t="shared" si="42"/>
        <v>2657015</v>
      </c>
      <c r="G1361" s="13">
        <f t="shared" si="43"/>
        <v>3.4742540075398343E-2</v>
      </c>
    </row>
    <row r="1362" spans="1:7" x14ac:dyDescent="0.3">
      <c r="A1362" s="10" t="s">
        <v>183</v>
      </c>
      <c r="B1362" s="11" t="str">
        <f>VLOOKUP(A1362,Entidades!$A$1:$B$229,2,FALSE)</f>
        <v>COMISIÓN NACIONAL DE DISCIPLINA JUDICIAL</v>
      </c>
      <c r="C1362" s="11" t="s">
        <v>292</v>
      </c>
      <c r="D1362" s="12">
        <v>298407122.77999997</v>
      </c>
      <c r="E1362" s="12">
        <v>1768756829.6200001</v>
      </c>
      <c r="F1362" s="12">
        <f t="shared" si="42"/>
        <v>1470349706.8400002</v>
      </c>
      <c r="G1362" s="13">
        <f t="shared" si="43"/>
        <v>4.9273277834055333</v>
      </c>
    </row>
    <row r="1363" spans="1:7" x14ac:dyDescent="0.3">
      <c r="A1363" s="10" t="s">
        <v>183</v>
      </c>
      <c r="B1363" s="11" t="str">
        <f>VLOOKUP(A1363,Entidades!$A$1:$B$229,2,FALSE)</f>
        <v>COMISIÓN NACIONAL DE DISCIPLINA JUDICIAL</v>
      </c>
      <c r="C1363" s="11" t="s">
        <v>15</v>
      </c>
      <c r="D1363" s="12">
        <v>28331922</v>
      </c>
      <c r="E1363" s="12">
        <v>92881551</v>
      </c>
      <c r="F1363" s="12">
        <f t="shared" si="42"/>
        <v>64549629</v>
      </c>
      <c r="G1363" s="13">
        <f t="shared" si="43"/>
        <v>2.2783356879212078</v>
      </c>
    </row>
    <row r="1364" spans="1:7" x14ac:dyDescent="0.3">
      <c r="A1364" s="10" t="s">
        <v>185</v>
      </c>
      <c r="B1364" s="11" t="str">
        <f>VLOOKUP(A1364,Entidades!$A$1:$B$229,2,FALSE)</f>
        <v>REGISTRADURIA NACIONAL DEL ESTADO CIVIL - GESTION GENERAL</v>
      </c>
      <c r="C1364" s="11" t="s">
        <v>4</v>
      </c>
      <c r="D1364" s="12">
        <v>4171708610</v>
      </c>
      <c r="E1364" s="12">
        <v>94181900</v>
      </c>
      <c r="F1364" s="12">
        <f t="shared" si="42"/>
        <v>-4077526710</v>
      </c>
      <c r="G1364" s="13">
        <f t="shared" si="43"/>
        <v>-0.97742366286699967</v>
      </c>
    </row>
    <row r="1365" spans="1:7" x14ac:dyDescent="0.3">
      <c r="A1365" s="10" t="s">
        <v>185</v>
      </c>
      <c r="B1365" s="11" t="str">
        <f>VLOOKUP(A1365,Entidades!$A$1:$B$229,2,FALSE)</f>
        <v>REGISTRADURIA NACIONAL DEL ESTADO CIVIL - GESTION GENERAL</v>
      </c>
      <c r="C1365" s="11" t="s">
        <v>5</v>
      </c>
      <c r="D1365" s="12">
        <v>31054299729.600002</v>
      </c>
      <c r="E1365" s="12">
        <v>16816448964.76</v>
      </c>
      <c r="F1365" s="12">
        <f t="shared" si="42"/>
        <v>-14237850764.840002</v>
      </c>
      <c r="G1365" s="13">
        <f t="shared" si="43"/>
        <v>-0.45848242880418011</v>
      </c>
    </row>
    <row r="1366" spans="1:7" x14ac:dyDescent="0.3">
      <c r="A1366" s="10" t="s">
        <v>185</v>
      </c>
      <c r="B1366" s="11" t="str">
        <f>VLOOKUP(A1366,Entidades!$A$1:$B$229,2,FALSE)</f>
        <v>REGISTRADURIA NACIONAL DEL ESTADO CIVIL - GESTION GENERAL</v>
      </c>
      <c r="C1366" s="11" t="s">
        <v>25</v>
      </c>
      <c r="D1366" s="12">
        <v>15716344</v>
      </c>
      <c r="E1366" s="12"/>
      <c r="F1366" s="12">
        <f t="shared" si="42"/>
        <v>-15716344</v>
      </c>
      <c r="G1366" s="13">
        <f t="shared" si="43"/>
        <v>-1</v>
      </c>
    </row>
    <row r="1367" spans="1:7" x14ac:dyDescent="0.3">
      <c r="A1367" s="10" t="s">
        <v>185</v>
      </c>
      <c r="B1367" s="11" t="str">
        <f>VLOOKUP(A1367,Entidades!$A$1:$B$229,2,FALSE)</f>
        <v>REGISTRADURIA NACIONAL DEL ESTADO CIVIL - GESTION GENERAL</v>
      </c>
      <c r="C1367" s="11" t="s">
        <v>6</v>
      </c>
      <c r="D1367" s="12">
        <v>235419623.28</v>
      </c>
      <c r="E1367" s="12">
        <v>679024042.33000004</v>
      </c>
      <c r="F1367" s="12">
        <f t="shared" si="42"/>
        <v>443604419.05000007</v>
      </c>
      <c r="G1367" s="13">
        <f t="shared" si="43"/>
        <v>1.8843136900376067</v>
      </c>
    </row>
    <row r="1368" spans="1:7" x14ac:dyDescent="0.3">
      <c r="A1368" s="10" t="s">
        <v>185</v>
      </c>
      <c r="B1368" s="11" t="str">
        <f>VLOOKUP(A1368,Entidades!$A$1:$B$229,2,FALSE)</f>
        <v>REGISTRADURIA NACIONAL DEL ESTADO CIVIL - GESTION GENERAL</v>
      </c>
      <c r="C1368" s="11" t="s">
        <v>7</v>
      </c>
      <c r="D1368" s="12">
        <v>2686093932.96</v>
      </c>
      <c r="E1368" s="12">
        <v>7180066655.2399998</v>
      </c>
      <c r="F1368" s="12">
        <f t="shared" si="42"/>
        <v>4493972722.2799997</v>
      </c>
      <c r="G1368" s="13">
        <f t="shared" si="43"/>
        <v>1.6730512165402078</v>
      </c>
    </row>
    <row r="1369" spans="1:7" x14ac:dyDescent="0.3">
      <c r="A1369" s="10" t="s">
        <v>185</v>
      </c>
      <c r="B1369" s="11" t="str">
        <f>VLOOKUP(A1369,Entidades!$A$1:$B$229,2,FALSE)</f>
        <v>REGISTRADURIA NACIONAL DEL ESTADO CIVIL - GESTION GENERAL</v>
      </c>
      <c r="C1369" s="11" t="s">
        <v>8</v>
      </c>
      <c r="D1369" s="12">
        <v>2117914358</v>
      </c>
      <c r="E1369" s="12">
        <v>2783725893</v>
      </c>
      <c r="F1369" s="12">
        <f t="shared" si="42"/>
        <v>665811535</v>
      </c>
      <c r="G1369" s="13">
        <f t="shared" si="43"/>
        <v>0.31437132124112072</v>
      </c>
    </row>
    <row r="1370" spans="1:7" x14ac:dyDescent="0.3">
      <c r="A1370" s="10" t="s">
        <v>185</v>
      </c>
      <c r="B1370" s="11" t="str">
        <f>VLOOKUP(A1370,Entidades!$A$1:$B$229,2,FALSE)</f>
        <v>REGISTRADURIA NACIONAL DEL ESTADO CIVIL - GESTION GENERAL</v>
      </c>
      <c r="C1370" s="11" t="s">
        <v>9</v>
      </c>
      <c r="D1370" s="12">
        <v>81578196</v>
      </c>
      <c r="E1370" s="12"/>
      <c r="F1370" s="12">
        <f t="shared" si="42"/>
        <v>-81578196</v>
      </c>
      <c r="G1370" s="13">
        <f t="shared" si="43"/>
        <v>-1</v>
      </c>
    </row>
    <row r="1371" spans="1:7" x14ac:dyDescent="0.3">
      <c r="A1371" s="10" t="s">
        <v>185</v>
      </c>
      <c r="B1371" s="11" t="str">
        <f>VLOOKUP(A1371,Entidades!$A$1:$B$229,2,FALSE)</f>
        <v>REGISTRADURIA NACIONAL DEL ESTADO CIVIL - GESTION GENERAL</v>
      </c>
      <c r="C1371" s="11" t="s">
        <v>10</v>
      </c>
      <c r="D1371" s="12">
        <v>3001202814</v>
      </c>
      <c r="E1371" s="12">
        <v>1426977340</v>
      </c>
      <c r="F1371" s="12">
        <f t="shared" si="42"/>
        <v>-1574225474</v>
      </c>
      <c r="G1371" s="13">
        <f t="shared" si="43"/>
        <v>-0.52453152004808168</v>
      </c>
    </row>
    <row r="1372" spans="1:7" x14ac:dyDescent="0.3">
      <c r="A1372" s="10" t="s">
        <v>185</v>
      </c>
      <c r="B1372" s="11" t="str">
        <f>VLOOKUP(A1372,Entidades!$A$1:$B$229,2,FALSE)</f>
        <v>REGISTRADURIA NACIONAL DEL ESTADO CIVIL - GESTION GENERAL</v>
      </c>
      <c r="C1372" s="11" t="s">
        <v>11</v>
      </c>
      <c r="D1372" s="12">
        <v>74772340397</v>
      </c>
      <c r="E1372" s="12">
        <v>73839344626</v>
      </c>
      <c r="F1372" s="12">
        <f t="shared" si="42"/>
        <v>-932995771</v>
      </c>
      <c r="G1372" s="13">
        <f t="shared" si="43"/>
        <v>-1.2477819552608701E-2</v>
      </c>
    </row>
    <row r="1373" spans="1:7" x14ac:dyDescent="0.3">
      <c r="A1373" s="10" t="s">
        <v>185</v>
      </c>
      <c r="B1373" s="11" t="str">
        <f>VLOOKUP(A1373,Entidades!$A$1:$B$229,2,FALSE)</f>
        <v>REGISTRADURIA NACIONAL DEL ESTADO CIVIL - GESTION GENERAL</v>
      </c>
      <c r="C1373" s="11" t="s">
        <v>12</v>
      </c>
      <c r="D1373" s="12">
        <v>14732568968.35</v>
      </c>
      <c r="E1373" s="12">
        <v>7367463386.0100002</v>
      </c>
      <c r="F1373" s="12">
        <f t="shared" si="42"/>
        <v>-7365105582.3400002</v>
      </c>
      <c r="G1373" s="13">
        <f t="shared" si="43"/>
        <v>-0.49991997988690684</v>
      </c>
    </row>
    <row r="1374" spans="1:7" x14ac:dyDescent="0.3">
      <c r="A1374" s="10" t="s">
        <v>185</v>
      </c>
      <c r="B1374" s="11" t="str">
        <f>VLOOKUP(A1374,Entidades!$A$1:$B$229,2,FALSE)</f>
        <v>REGISTRADURIA NACIONAL DEL ESTADO CIVIL - GESTION GENERAL</v>
      </c>
      <c r="C1374" s="11" t="s">
        <v>13</v>
      </c>
      <c r="D1374" s="12">
        <v>76381497166.699997</v>
      </c>
      <c r="E1374" s="12">
        <v>140076513022.67999</v>
      </c>
      <c r="F1374" s="12">
        <f t="shared" si="42"/>
        <v>63695015855.979996</v>
      </c>
      <c r="G1374" s="13">
        <f t="shared" si="43"/>
        <v>0.83390635453201201</v>
      </c>
    </row>
    <row r="1375" spans="1:7" x14ac:dyDescent="0.3">
      <c r="A1375" s="10" t="s">
        <v>185</v>
      </c>
      <c r="B1375" s="11" t="str">
        <f>VLOOKUP(A1375,Entidades!$A$1:$B$229,2,FALSE)</f>
        <v>REGISTRADURIA NACIONAL DEL ESTADO CIVIL - GESTION GENERAL</v>
      </c>
      <c r="C1375" s="11" t="s">
        <v>14</v>
      </c>
      <c r="D1375" s="12">
        <v>16986253418</v>
      </c>
      <c r="E1375" s="12">
        <v>17715940694.5</v>
      </c>
      <c r="F1375" s="12">
        <f t="shared" si="42"/>
        <v>729687276.5</v>
      </c>
      <c r="G1375" s="13">
        <f t="shared" si="43"/>
        <v>4.2957517384425964E-2</v>
      </c>
    </row>
    <row r="1376" spans="1:7" x14ac:dyDescent="0.3">
      <c r="A1376" s="10" t="s">
        <v>185</v>
      </c>
      <c r="B1376" s="11" t="str">
        <f>VLOOKUP(A1376,Entidades!$A$1:$B$229,2,FALSE)</f>
        <v>REGISTRADURIA NACIONAL DEL ESTADO CIVIL - GESTION GENERAL</v>
      </c>
      <c r="C1376" s="11" t="s">
        <v>292</v>
      </c>
      <c r="D1376" s="12">
        <v>815265878</v>
      </c>
      <c r="E1376" s="12"/>
      <c r="F1376" s="12">
        <f t="shared" si="42"/>
        <v>-815265878</v>
      </c>
      <c r="G1376" s="13">
        <f t="shared" si="43"/>
        <v>-1</v>
      </c>
    </row>
    <row r="1377" spans="1:7" x14ac:dyDescent="0.3">
      <c r="A1377" s="10" t="s">
        <v>185</v>
      </c>
      <c r="B1377" s="11" t="str">
        <f>VLOOKUP(A1377,Entidades!$A$1:$B$229,2,FALSE)</f>
        <v>REGISTRADURIA NACIONAL DEL ESTADO CIVIL - GESTION GENERAL</v>
      </c>
      <c r="C1377" s="11" t="s">
        <v>15</v>
      </c>
      <c r="D1377" s="12">
        <v>7111252833.8999996</v>
      </c>
      <c r="E1377" s="12">
        <v>5975942478.1700001</v>
      </c>
      <c r="F1377" s="12">
        <f t="shared" si="42"/>
        <v>-1135310355.7299995</v>
      </c>
      <c r="G1377" s="13">
        <f t="shared" si="43"/>
        <v>-0.15964983699044846</v>
      </c>
    </row>
    <row r="1378" spans="1:7" x14ac:dyDescent="0.3">
      <c r="A1378" s="10" t="s">
        <v>185</v>
      </c>
      <c r="B1378" s="11" t="str">
        <f>VLOOKUP(A1378,Entidades!$A$1:$B$229,2,FALSE)</f>
        <v>REGISTRADURIA NACIONAL DEL ESTADO CIVIL - GESTION GENERAL</v>
      </c>
      <c r="C1378" s="11" t="s">
        <v>18</v>
      </c>
      <c r="D1378" s="12"/>
      <c r="E1378" s="12">
        <v>239600</v>
      </c>
      <c r="F1378" s="12">
        <f t="shared" si="42"/>
        <v>239600</v>
      </c>
      <c r="G1378" s="13" t="str">
        <f t="shared" si="43"/>
        <v>NA</v>
      </c>
    </row>
    <row r="1379" spans="1:7" x14ac:dyDescent="0.3">
      <c r="A1379" s="10" t="s">
        <v>187</v>
      </c>
      <c r="B1379" s="11" t="str">
        <f>VLOOKUP(A1379,Entidades!$A$1:$B$229,2,FALSE)</f>
        <v>REGISTRADURIA NACIONAL DEL ESTADO CIVIL - CONSEJO NACIONAL ELECTORAL</v>
      </c>
      <c r="C1379" s="11" t="s">
        <v>5</v>
      </c>
      <c r="D1379" s="12"/>
      <c r="E1379" s="12">
        <v>3630785102</v>
      </c>
      <c r="F1379" s="12">
        <f t="shared" si="42"/>
        <v>3630785102</v>
      </c>
      <c r="G1379" s="13" t="str">
        <f t="shared" si="43"/>
        <v>NA</v>
      </c>
    </row>
    <row r="1380" spans="1:7" x14ac:dyDescent="0.3">
      <c r="A1380" s="10" t="s">
        <v>187</v>
      </c>
      <c r="B1380" s="11" t="str">
        <f>VLOOKUP(A1380,Entidades!$A$1:$B$229,2,FALSE)</f>
        <v>REGISTRADURIA NACIONAL DEL ESTADO CIVIL - CONSEJO NACIONAL ELECTORAL</v>
      </c>
      <c r="C1380" s="11" t="s">
        <v>6</v>
      </c>
      <c r="D1380" s="12"/>
      <c r="E1380" s="12">
        <v>8789650.75</v>
      </c>
      <c r="F1380" s="12">
        <f t="shared" si="42"/>
        <v>8789650.75</v>
      </c>
      <c r="G1380" s="13" t="str">
        <f t="shared" si="43"/>
        <v>NA</v>
      </c>
    </row>
    <row r="1381" spans="1:7" x14ac:dyDescent="0.3">
      <c r="A1381" s="10" t="s">
        <v>187</v>
      </c>
      <c r="B1381" s="11" t="str">
        <f>VLOOKUP(A1381,Entidades!$A$1:$B$229,2,FALSE)</f>
        <v>REGISTRADURIA NACIONAL DEL ESTADO CIVIL - CONSEJO NACIONAL ELECTORAL</v>
      </c>
      <c r="C1381" s="11" t="s">
        <v>7</v>
      </c>
      <c r="D1381" s="12"/>
      <c r="E1381" s="12">
        <v>289578176.25</v>
      </c>
      <c r="F1381" s="12">
        <f t="shared" si="42"/>
        <v>289578176.25</v>
      </c>
      <c r="G1381" s="13" t="str">
        <f t="shared" si="43"/>
        <v>NA</v>
      </c>
    </row>
    <row r="1382" spans="1:7" x14ac:dyDescent="0.3">
      <c r="A1382" s="10" t="s">
        <v>187</v>
      </c>
      <c r="B1382" s="11" t="str">
        <f>VLOOKUP(A1382,Entidades!$A$1:$B$229,2,FALSE)</f>
        <v>REGISTRADURIA NACIONAL DEL ESTADO CIVIL - CONSEJO NACIONAL ELECTORAL</v>
      </c>
      <c r="C1382" s="11" t="s">
        <v>9</v>
      </c>
      <c r="D1382" s="12">
        <v>55574820</v>
      </c>
      <c r="E1382" s="12"/>
      <c r="F1382" s="12">
        <f t="shared" si="42"/>
        <v>-55574820</v>
      </c>
      <c r="G1382" s="13">
        <f t="shared" si="43"/>
        <v>-1</v>
      </c>
    </row>
    <row r="1383" spans="1:7" x14ac:dyDescent="0.3">
      <c r="A1383" s="10" t="s">
        <v>187</v>
      </c>
      <c r="B1383" s="11" t="str">
        <f>VLOOKUP(A1383,Entidades!$A$1:$B$229,2,FALSE)</f>
        <v>REGISTRADURIA NACIONAL DEL ESTADO CIVIL - CONSEJO NACIONAL ELECTORAL</v>
      </c>
      <c r="C1383" s="11" t="s">
        <v>11</v>
      </c>
      <c r="D1383" s="12">
        <v>954396229</v>
      </c>
      <c r="E1383" s="12">
        <v>1868718402</v>
      </c>
      <c r="F1383" s="12">
        <f t="shared" si="42"/>
        <v>914322173</v>
      </c>
      <c r="G1383" s="13">
        <f t="shared" si="43"/>
        <v>0.95801109142898766</v>
      </c>
    </row>
    <row r="1384" spans="1:7" x14ac:dyDescent="0.3">
      <c r="A1384" s="10" t="s">
        <v>187</v>
      </c>
      <c r="B1384" s="11" t="str">
        <f>VLOOKUP(A1384,Entidades!$A$1:$B$229,2,FALSE)</f>
        <v>REGISTRADURIA NACIONAL DEL ESTADO CIVIL - CONSEJO NACIONAL ELECTORAL</v>
      </c>
      <c r="C1384" s="11" t="s">
        <v>12</v>
      </c>
      <c r="D1384" s="12">
        <v>2804647078</v>
      </c>
      <c r="E1384" s="12">
        <v>0</v>
      </c>
      <c r="F1384" s="12">
        <f t="shared" si="42"/>
        <v>-2804647078</v>
      </c>
      <c r="G1384" s="13">
        <f t="shared" si="43"/>
        <v>-1</v>
      </c>
    </row>
    <row r="1385" spans="1:7" x14ac:dyDescent="0.3">
      <c r="A1385" s="10" t="s">
        <v>187</v>
      </c>
      <c r="B1385" s="11" t="str">
        <f>VLOOKUP(A1385,Entidades!$A$1:$B$229,2,FALSE)</f>
        <v>REGISTRADURIA NACIONAL DEL ESTADO CIVIL - CONSEJO NACIONAL ELECTORAL</v>
      </c>
      <c r="C1385" s="11" t="s">
        <v>13</v>
      </c>
      <c r="D1385" s="12">
        <v>36280000</v>
      </c>
      <c r="E1385" s="12"/>
      <c r="F1385" s="12">
        <f t="shared" si="42"/>
        <v>-36280000</v>
      </c>
      <c r="G1385" s="13">
        <f t="shared" si="43"/>
        <v>-1</v>
      </c>
    </row>
    <row r="1386" spans="1:7" x14ac:dyDescent="0.3">
      <c r="A1386" s="10" t="s">
        <v>187</v>
      </c>
      <c r="B1386" s="11" t="str">
        <f>VLOOKUP(A1386,Entidades!$A$1:$B$229,2,FALSE)</f>
        <v>REGISTRADURIA NACIONAL DEL ESTADO CIVIL - CONSEJO NACIONAL ELECTORAL</v>
      </c>
      <c r="C1386" s="11" t="s">
        <v>14</v>
      </c>
      <c r="D1386" s="12">
        <v>2525134156</v>
      </c>
      <c r="E1386" s="12">
        <v>3216455985</v>
      </c>
      <c r="F1386" s="12">
        <f t="shared" si="42"/>
        <v>691321829</v>
      </c>
      <c r="G1386" s="13">
        <f t="shared" si="43"/>
        <v>0.27377627733454968</v>
      </c>
    </row>
    <row r="1387" spans="1:7" x14ac:dyDescent="0.3">
      <c r="A1387" s="10" t="s">
        <v>187</v>
      </c>
      <c r="B1387" s="11" t="str">
        <f>VLOOKUP(A1387,Entidades!$A$1:$B$229,2,FALSE)</f>
        <v>REGISTRADURIA NACIONAL DEL ESTADO CIVIL - CONSEJO NACIONAL ELECTORAL</v>
      </c>
      <c r="C1387" s="11" t="s">
        <v>292</v>
      </c>
      <c r="D1387" s="12">
        <v>1706372107</v>
      </c>
      <c r="E1387" s="12">
        <v>110759189</v>
      </c>
      <c r="F1387" s="12">
        <f t="shared" si="42"/>
        <v>-1595612918</v>
      </c>
      <c r="G1387" s="13">
        <f t="shared" si="43"/>
        <v>-0.93509083479175736</v>
      </c>
    </row>
    <row r="1388" spans="1:7" x14ac:dyDescent="0.3">
      <c r="A1388" s="10" t="s">
        <v>187</v>
      </c>
      <c r="B1388" s="11" t="str">
        <f>VLOOKUP(A1388,Entidades!$A$1:$B$229,2,FALSE)</f>
        <v>REGISTRADURIA NACIONAL DEL ESTADO CIVIL - CONSEJO NACIONAL ELECTORAL</v>
      </c>
      <c r="C1388" s="11" t="s">
        <v>15</v>
      </c>
      <c r="D1388" s="12">
        <v>850277919</v>
      </c>
      <c r="E1388" s="12">
        <v>784726060.40999997</v>
      </c>
      <c r="F1388" s="12">
        <f t="shared" si="42"/>
        <v>-65551858.590000033</v>
      </c>
      <c r="G1388" s="13">
        <f t="shared" si="43"/>
        <v>-7.7094626504113695E-2</v>
      </c>
    </row>
    <row r="1389" spans="1:7" x14ac:dyDescent="0.3">
      <c r="A1389" s="10" t="s">
        <v>189</v>
      </c>
      <c r="B1389" s="11" t="str">
        <f>VLOOKUP(A1389,Entidades!$A$1:$B$229,2,FALSE)</f>
        <v>FONDO ROTATORIO DE LA REGISTRADURIA</v>
      </c>
      <c r="C1389" s="11" t="s">
        <v>4</v>
      </c>
      <c r="D1389" s="12"/>
      <c r="E1389" s="12">
        <v>39933500</v>
      </c>
      <c r="F1389" s="12">
        <f t="shared" si="42"/>
        <v>39933500</v>
      </c>
      <c r="G1389" s="13" t="str">
        <f t="shared" si="43"/>
        <v>NA</v>
      </c>
    </row>
    <row r="1390" spans="1:7" x14ac:dyDescent="0.3">
      <c r="A1390" s="10" t="s">
        <v>189</v>
      </c>
      <c r="B1390" s="11" t="str">
        <f>VLOOKUP(A1390,Entidades!$A$1:$B$229,2,FALSE)</f>
        <v>FONDO ROTATORIO DE LA REGISTRADURIA</v>
      </c>
      <c r="C1390" s="11" t="s">
        <v>5</v>
      </c>
      <c r="D1390" s="12">
        <v>2446011094.4099998</v>
      </c>
      <c r="E1390" s="12">
        <v>1392321720.5599999</v>
      </c>
      <c r="F1390" s="12">
        <f t="shared" si="42"/>
        <v>-1053689373.8499999</v>
      </c>
      <c r="G1390" s="13">
        <f t="shared" si="43"/>
        <v>-0.43077865683359029</v>
      </c>
    </row>
    <row r="1391" spans="1:7" x14ac:dyDescent="0.3">
      <c r="A1391" s="10" t="s">
        <v>189</v>
      </c>
      <c r="B1391" s="11" t="str">
        <f>VLOOKUP(A1391,Entidades!$A$1:$B$229,2,FALSE)</f>
        <v>FONDO ROTATORIO DE LA REGISTRADURIA</v>
      </c>
      <c r="C1391" s="11" t="s">
        <v>6</v>
      </c>
      <c r="D1391" s="12">
        <v>660311232.40999997</v>
      </c>
      <c r="E1391" s="12">
        <v>113472362</v>
      </c>
      <c r="F1391" s="12">
        <f t="shared" si="42"/>
        <v>-546838870.40999997</v>
      </c>
      <c r="G1391" s="13">
        <f t="shared" si="43"/>
        <v>-0.8281532155891862</v>
      </c>
    </row>
    <row r="1392" spans="1:7" x14ac:dyDescent="0.3">
      <c r="A1392" s="10" t="s">
        <v>189</v>
      </c>
      <c r="B1392" s="11" t="str">
        <f>VLOOKUP(A1392,Entidades!$A$1:$B$229,2,FALSE)</f>
        <v>FONDO ROTATORIO DE LA REGISTRADURIA</v>
      </c>
      <c r="C1392" s="11" t="s">
        <v>7</v>
      </c>
      <c r="D1392" s="12">
        <v>4030579932.9000001</v>
      </c>
      <c r="E1392" s="12">
        <v>936380322</v>
      </c>
      <c r="F1392" s="12">
        <f t="shared" si="42"/>
        <v>-3094199610.9000001</v>
      </c>
      <c r="G1392" s="13">
        <f t="shared" si="43"/>
        <v>-0.76768099440065563</v>
      </c>
    </row>
    <row r="1393" spans="1:7" x14ac:dyDescent="0.3">
      <c r="A1393" s="10" t="s">
        <v>189</v>
      </c>
      <c r="B1393" s="11" t="str">
        <f>VLOOKUP(A1393,Entidades!$A$1:$B$229,2,FALSE)</f>
        <v>FONDO ROTATORIO DE LA REGISTRADURIA</v>
      </c>
      <c r="C1393" s="11" t="s">
        <v>8</v>
      </c>
      <c r="D1393" s="12">
        <v>701191895</v>
      </c>
      <c r="E1393" s="12">
        <v>545399999</v>
      </c>
      <c r="F1393" s="12">
        <f t="shared" si="42"/>
        <v>-155791896</v>
      </c>
      <c r="G1393" s="13">
        <f t="shared" si="43"/>
        <v>-0.22218154133113591</v>
      </c>
    </row>
    <row r="1394" spans="1:7" x14ac:dyDescent="0.3">
      <c r="A1394" s="10" t="s">
        <v>189</v>
      </c>
      <c r="B1394" s="11" t="str">
        <f>VLOOKUP(A1394,Entidades!$A$1:$B$229,2,FALSE)</f>
        <v>FONDO ROTATORIO DE LA REGISTRADURIA</v>
      </c>
      <c r="C1394" s="11" t="s">
        <v>10</v>
      </c>
      <c r="D1394" s="12">
        <v>3120000</v>
      </c>
      <c r="E1394" s="12">
        <v>6787800</v>
      </c>
      <c r="F1394" s="12">
        <f t="shared" si="42"/>
        <v>3667800</v>
      </c>
      <c r="G1394" s="13">
        <f t="shared" si="43"/>
        <v>1.1755769230769231</v>
      </c>
    </row>
    <row r="1395" spans="1:7" x14ac:dyDescent="0.3">
      <c r="A1395" s="10" t="s">
        <v>189</v>
      </c>
      <c r="B1395" s="11" t="str">
        <f>VLOOKUP(A1395,Entidades!$A$1:$B$229,2,FALSE)</f>
        <v>FONDO ROTATORIO DE LA REGISTRADURIA</v>
      </c>
      <c r="C1395" s="11" t="s">
        <v>12</v>
      </c>
      <c r="D1395" s="12">
        <v>3272718598.4000001</v>
      </c>
      <c r="E1395" s="12">
        <v>8397246770.96</v>
      </c>
      <c r="F1395" s="12">
        <f t="shared" si="42"/>
        <v>5124528172.5599995</v>
      </c>
      <c r="G1395" s="13">
        <f t="shared" si="43"/>
        <v>1.5658322029475222</v>
      </c>
    </row>
    <row r="1396" spans="1:7" x14ac:dyDescent="0.3">
      <c r="A1396" s="10" t="s">
        <v>189</v>
      </c>
      <c r="B1396" s="11" t="str">
        <f>VLOOKUP(A1396,Entidades!$A$1:$B$229,2,FALSE)</f>
        <v>FONDO ROTATORIO DE LA REGISTRADURIA</v>
      </c>
      <c r="C1396" s="11" t="s">
        <v>13</v>
      </c>
      <c r="D1396" s="12">
        <v>8213307561.6000004</v>
      </c>
      <c r="E1396" s="12">
        <v>1963500384.0300002</v>
      </c>
      <c r="F1396" s="12">
        <f t="shared" si="42"/>
        <v>-6249807177.5699997</v>
      </c>
      <c r="G1396" s="13">
        <f t="shared" si="43"/>
        <v>-0.76093670311215045</v>
      </c>
    </row>
    <row r="1397" spans="1:7" x14ac:dyDescent="0.3">
      <c r="A1397" s="10" t="s">
        <v>189</v>
      </c>
      <c r="B1397" s="11" t="str">
        <f>VLOOKUP(A1397,Entidades!$A$1:$B$229,2,FALSE)</f>
        <v>FONDO ROTATORIO DE LA REGISTRADURIA</v>
      </c>
      <c r="C1397" s="11" t="s">
        <v>14</v>
      </c>
      <c r="D1397" s="12">
        <v>9704176</v>
      </c>
      <c r="E1397" s="12">
        <v>11527737</v>
      </c>
      <c r="F1397" s="12">
        <f t="shared" si="42"/>
        <v>1823561</v>
      </c>
      <c r="G1397" s="13">
        <f t="shared" si="43"/>
        <v>0.18791507903401586</v>
      </c>
    </row>
    <row r="1398" spans="1:7" x14ac:dyDescent="0.3">
      <c r="A1398" s="10" t="s">
        <v>189</v>
      </c>
      <c r="B1398" s="11" t="str">
        <f>VLOOKUP(A1398,Entidades!$A$1:$B$229,2,FALSE)</f>
        <v>FONDO ROTATORIO DE LA REGISTRADURIA</v>
      </c>
      <c r="C1398" s="11" t="s">
        <v>292</v>
      </c>
      <c r="D1398" s="12">
        <v>15985128730</v>
      </c>
      <c r="E1398" s="12">
        <v>20967013397</v>
      </c>
      <c r="F1398" s="12">
        <f t="shared" si="42"/>
        <v>4981884667</v>
      </c>
      <c r="G1398" s="13">
        <f t="shared" si="43"/>
        <v>0.31165746308006115</v>
      </c>
    </row>
    <row r="1399" spans="1:7" x14ac:dyDescent="0.3">
      <c r="A1399" s="10" t="s">
        <v>189</v>
      </c>
      <c r="B1399" s="11" t="str">
        <f>VLOOKUP(A1399,Entidades!$A$1:$B$229,2,FALSE)</f>
        <v>FONDO ROTATORIO DE LA REGISTRADURIA</v>
      </c>
      <c r="C1399" s="11" t="s">
        <v>15</v>
      </c>
      <c r="D1399" s="12">
        <v>2292186</v>
      </c>
      <c r="E1399" s="12">
        <v>776305</v>
      </c>
      <c r="F1399" s="12">
        <f t="shared" si="42"/>
        <v>-1515881</v>
      </c>
      <c r="G1399" s="13">
        <f t="shared" si="43"/>
        <v>-0.66132547707734013</v>
      </c>
    </row>
    <row r="1400" spans="1:7" x14ac:dyDescent="0.3">
      <c r="A1400" s="10" t="s">
        <v>191</v>
      </c>
      <c r="B1400" s="11" t="str">
        <f>VLOOKUP(A1400,Entidades!$A$1:$B$229,2,FALSE)</f>
        <v>FISCALIA GENERAL DE LA NACION - GESTION GENERAL</v>
      </c>
      <c r="C1400" s="11" t="s">
        <v>4</v>
      </c>
      <c r="D1400" s="12">
        <v>43044738.280000001</v>
      </c>
      <c r="E1400" s="12">
        <v>69056453.109999999</v>
      </c>
      <c r="F1400" s="12">
        <f t="shared" si="42"/>
        <v>26011714.829999998</v>
      </c>
      <c r="G1400" s="13">
        <f t="shared" si="43"/>
        <v>0.60429487712986962</v>
      </c>
    </row>
    <row r="1401" spans="1:7" x14ac:dyDescent="0.3">
      <c r="A1401" s="10" t="s">
        <v>191</v>
      </c>
      <c r="B1401" s="11" t="str">
        <f>VLOOKUP(A1401,Entidades!$A$1:$B$229,2,FALSE)</f>
        <v>FISCALIA GENERAL DE LA NACION - GESTION GENERAL</v>
      </c>
      <c r="C1401" s="11" t="s">
        <v>5</v>
      </c>
      <c r="D1401" s="12">
        <v>77717458482.899994</v>
      </c>
      <c r="E1401" s="12">
        <v>80890565825.509995</v>
      </c>
      <c r="F1401" s="12">
        <f t="shared" si="42"/>
        <v>3173107342.6100006</v>
      </c>
      <c r="G1401" s="13">
        <f t="shared" si="43"/>
        <v>4.082875848684852E-2</v>
      </c>
    </row>
    <row r="1402" spans="1:7" x14ac:dyDescent="0.3">
      <c r="A1402" s="10" t="s">
        <v>191</v>
      </c>
      <c r="B1402" s="11" t="str">
        <f>VLOOKUP(A1402,Entidades!$A$1:$B$229,2,FALSE)</f>
        <v>FISCALIA GENERAL DE LA NACION - GESTION GENERAL</v>
      </c>
      <c r="C1402" s="11" t="s">
        <v>25</v>
      </c>
      <c r="D1402" s="12">
        <v>301608283</v>
      </c>
      <c r="E1402" s="12">
        <v>427648629</v>
      </c>
      <c r="F1402" s="12">
        <f t="shared" si="42"/>
        <v>126040346</v>
      </c>
      <c r="G1402" s="13">
        <f t="shared" si="43"/>
        <v>0.41789417965023196</v>
      </c>
    </row>
    <row r="1403" spans="1:7" x14ac:dyDescent="0.3">
      <c r="A1403" s="10" t="s">
        <v>191</v>
      </c>
      <c r="B1403" s="11" t="str">
        <f>VLOOKUP(A1403,Entidades!$A$1:$B$229,2,FALSE)</f>
        <v>FISCALIA GENERAL DE LA NACION - GESTION GENERAL</v>
      </c>
      <c r="C1403" s="11" t="s">
        <v>6</v>
      </c>
      <c r="D1403" s="12">
        <v>2626236498.8600001</v>
      </c>
      <c r="E1403" s="12">
        <v>2783355638.8800001</v>
      </c>
      <c r="F1403" s="12">
        <f t="shared" si="42"/>
        <v>157119140.01999998</v>
      </c>
      <c r="G1403" s="13">
        <f t="shared" si="43"/>
        <v>5.98267292714127E-2</v>
      </c>
    </row>
    <row r="1404" spans="1:7" x14ac:dyDescent="0.3">
      <c r="A1404" s="10" t="s">
        <v>191</v>
      </c>
      <c r="B1404" s="11" t="str">
        <f>VLOOKUP(A1404,Entidades!$A$1:$B$229,2,FALSE)</f>
        <v>FISCALIA GENERAL DE LA NACION - GESTION GENERAL</v>
      </c>
      <c r="C1404" s="11" t="s">
        <v>7</v>
      </c>
      <c r="D1404" s="12">
        <v>27505835418.669998</v>
      </c>
      <c r="E1404" s="12">
        <v>33504649929.25</v>
      </c>
      <c r="F1404" s="12">
        <f t="shared" si="42"/>
        <v>5998814510.5800018</v>
      </c>
      <c r="G1404" s="13">
        <f t="shared" si="43"/>
        <v>0.21809243090679648</v>
      </c>
    </row>
    <row r="1405" spans="1:7" x14ac:dyDescent="0.3">
      <c r="A1405" s="10" t="s">
        <v>191</v>
      </c>
      <c r="B1405" s="11" t="str">
        <f>VLOOKUP(A1405,Entidades!$A$1:$B$229,2,FALSE)</f>
        <v>FISCALIA GENERAL DE LA NACION - GESTION GENERAL</v>
      </c>
      <c r="C1405" s="11" t="s">
        <v>8</v>
      </c>
      <c r="D1405" s="12">
        <v>6988358709</v>
      </c>
      <c r="E1405" s="12">
        <v>4575079771</v>
      </c>
      <c r="F1405" s="12">
        <f t="shared" si="42"/>
        <v>-2413278938</v>
      </c>
      <c r="G1405" s="13">
        <f t="shared" si="43"/>
        <v>-0.34532842953411136</v>
      </c>
    </row>
    <row r="1406" spans="1:7" x14ac:dyDescent="0.3">
      <c r="A1406" s="10" t="s">
        <v>191</v>
      </c>
      <c r="B1406" s="11" t="str">
        <f>VLOOKUP(A1406,Entidades!$A$1:$B$229,2,FALSE)</f>
        <v>FISCALIA GENERAL DE LA NACION - GESTION GENERAL</v>
      </c>
      <c r="C1406" s="11" t="s">
        <v>10</v>
      </c>
      <c r="D1406" s="12">
        <v>8097345762.6100006</v>
      </c>
      <c r="E1406" s="12">
        <v>5594976247.4499998</v>
      </c>
      <c r="F1406" s="12">
        <f t="shared" si="42"/>
        <v>-2502369515.1600008</v>
      </c>
      <c r="G1406" s="13">
        <f t="shared" si="43"/>
        <v>-0.30903577400817539</v>
      </c>
    </row>
    <row r="1407" spans="1:7" x14ac:dyDescent="0.3">
      <c r="A1407" s="10" t="s">
        <v>191</v>
      </c>
      <c r="B1407" s="11" t="str">
        <f>VLOOKUP(A1407,Entidades!$A$1:$B$229,2,FALSE)</f>
        <v>FISCALIA GENERAL DE LA NACION - GESTION GENERAL</v>
      </c>
      <c r="C1407" s="11" t="s">
        <v>11</v>
      </c>
      <c r="D1407" s="12">
        <v>4024739663</v>
      </c>
      <c r="E1407" s="12">
        <v>7084267810</v>
      </c>
      <c r="F1407" s="12">
        <f t="shared" si="42"/>
        <v>3059528147</v>
      </c>
      <c r="G1407" s="13">
        <f t="shared" si="43"/>
        <v>0.76018038511327191</v>
      </c>
    </row>
    <row r="1408" spans="1:7" x14ac:dyDescent="0.3">
      <c r="A1408" s="10" t="s">
        <v>191</v>
      </c>
      <c r="B1408" s="11" t="str">
        <f>VLOOKUP(A1408,Entidades!$A$1:$B$229,2,FALSE)</f>
        <v>FISCALIA GENERAL DE LA NACION - GESTION GENERAL</v>
      </c>
      <c r="C1408" s="11" t="s">
        <v>12</v>
      </c>
      <c r="D1408" s="12">
        <v>63097280014.860001</v>
      </c>
      <c r="E1408" s="12">
        <v>61143481056.919991</v>
      </c>
      <c r="F1408" s="12">
        <f t="shared" si="42"/>
        <v>-1953798957.9400101</v>
      </c>
      <c r="G1408" s="13">
        <f t="shared" si="43"/>
        <v>-3.0964868176248994E-2</v>
      </c>
    </row>
    <row r="1409" spans="1:7" x14ac:dyDescent="0.3">
      <c r="A1409" s="10" t="s">
        <v>191</v>
      </c>
      <c r="B1409" s="11" t="str">
        <f>VLOOKUP(A1409,Entidades!$A$1:$B$229,2,FALSE)</f>
        <v>FISCALIA GENERAL DE LA NACION - GESTION GENERAL</v>
      </c>
      <c r="C1409" s="11" t="s">
        <v>13</v>
      </c>
      <c r="D1409" s="12">
        <v>12860892727.09</v>
      </c>
      <c r="E1409" s="12">
        <v>13563132442.940001</v>
      </c>
      <c r="F1409" s="12">
        <f t="shared" si="42"/>
        <v>702239715.85000038</v>
      </c>
      <c r="G1409" s="13">
        <f t="shared" si="43"/>
        <v>5.4602719325293238E-2</v>
      </c>
    </row>
    <row r="1410" spans="1:7" x14ac:dyDescent="0.3">
      <c r="A1410" s="10" t="s">
        <v>191</v>
      </c>
      <c r="B1410" s="11" t="str">
        <f>VLOOKUP(A1410,Entidades!$A$1:$B$229,2,FALSE)</f>
        <v>FISCALIA GENERAL DE LA NACION - GESTION GENERAL</v>
      </c>
      <c r="C1410" s="11" t="s">
        <v>14</v>
      </c>
      <c r="D1410" s="12">
        <v>43214207087.5</v>
      </c>
      <c r="E1410" s="12">
        <v>48833620408</v>
      </c>
      <c r="F1410" s="12">
        <f t="shared" si="42"/>
        <v>5619413320.5</v>
      </c>
      <c r="G1410" s="13">
        <f t="shared" si="43"/>
        <v>0.13003624731843</v>
      </c>
    </row>
    <row r="1411" spans="1:7" x14ac:dyDescent="0.3">
      <c r="A1411" s="10" t="s">
        <v>191</v>
      </c>
      <c r="B1411" s="11" t="str">
        <f>VLOOKUP(A1411,Entidades!$A$1:$B$229,2,FALSE)</f>
        <v>FISCALIA GENERAL DE LA NACION - GESTION GENERAL</v>
      </c>
      <c r="C1411" s="11" t="s">
        <v>292</v>
      </c>
      <c r="D1411" s="12">
        <v>75828987745.009995</v>
      </c>
      <c r="E1411" s="12">
        <v>89697028026.110001</v>
      </c>
      <c r="F1411" s="12">
        <f t="shared" si="42"/>
        <v>13868040281.100006</v>
      </c>
      <c r="G1411" s="13">
        <f t="shared" si="43"/>
        <v>0.18288573662270213</v>
      </c>
    </row>
    <row r="1412" spans="1:7" x14ac:dyDescent="0.3">
      <c r="A1412" s="10" t="s">
        <v>191</v>
      </c>
      <c r="B1412" s="11" t="str">
        <f>VLOOKUP(A1412,Entidades!$A$1:$B$229,2,FALSE)</f>
        <v>FISCALIA GENERAL DE LA NACION - GESTION GENERAL</v>
      </c>
      <c r="C1412" s="11" t="s">
        <v>15</v>
      </c>
      <c r="D1412" s="12">
        <v>17176323633.290001</v>
      </c>
      <c r="E1412" s="12">
        <v>21968806012.470001</v>
      </c>
      <c r="F1412" s="12">
        <f t="shared" si="42"/>
        <v>4792482379.1800003</v>
      </c>
      <c r="G1412" s="13">
        <f t="shared" si="43"/>
        <v>0.27901677224406346</v>
      </c>
    </row>
    <row r="1413" spans="1:7" x14ac:dyDescent="0.3">
      <c r="A1413" s="10" t="s">
        <v>191</v>
      </c>
      <c r="B1413" s="11" t="str">
        <f>VLOOKUP(A1413,Entidades!$A$1:$B$229,2,FALSE)</f>
        <v>FISCALIA GENERAL DE LA NACION - GESTION GENERAL</v>
      </c>
      <c r="C1413" s="11" t="s">
        <v>16</v>
      </c>
      <c r="D1413" s="12">
        <v>183039964</v>
      </c>
      <c r="E1413" s="12">
        <v>197895786</v>
      </c>
      <c r="F1413" s="12">
        <f t="shared" si="42"/>
        <v>14855822</v>
      </c>
      <c r="G1413" s="13">
        <f t="shared" si="43"/>
        <v>8.1161630910285804E-2</v>
      </c>
    </row>
    <row r="1414" spans="1:7" x14ac:dyDescent="0.3">
      <c r="A1414" s="10" t="s">
        <v>193</v>
      </c>
      <c r="B1414" s="11" t="str">
        <f>VLOOKUP(A1414,Entidades!$A$1:$B$229,2,FALSE)</f>
        <v>INSTITUTO NACIONAL DE MEDICINA LEGAL Y CIENCIAS FORENSES</v>
      </c>
      <c r="C1414" s="11" t="s">
        <v>4</v>
      </c>
      <c r="D1414" s="12">
        <v>4587200</v>
      </c>
      <c r="E1414" s="12">
        <v>10400000</v>
      </c>
      <c r="F1414" s="12">
        <f t="shared" si="42"/>
        <v>5812800</v>
      </c>
      <c r="G1414" s="13">
        <f t="shared" si="43"/>
        <v>1.2671782350889431</v>
      </c>
    </row>
    <row r="1415" spans="1:7" x14ac:dyDescent="0.3">
      <c r="A1415" s="10" t="s">
        <v>193</v>
      </c>
      <c r="B1415" s="11" t="str">
        <f>VLOOKUP(A1415,Entidades!$A$1:$B$229,2,FALSE)</f>
        <v>INSTITUTO NACIONAL DE MEDICINA LEGAL Y CIENCIAS FORENSES</v>
      </c>
      <c r="C1415" s="11" t="s">
        <v>5</v>
      </c>
      <c r="D1415" s="12">
        <v>1151655521</v>
      </c>
      <c r="E1415" s="12">
        <v>1720582564.3000002</v>
      </c>
      <c r="F1415" s="12">
        <f t="shared" si="42"/>
        <v>568927043.30000019</v>
      </c>
      <c r="G1415" s="13">
        <f t="shared" si="43"/>
        <v>0.49400800232867564</v>
      </c>
    </row>
    <row r="1416" spans="1:7" x14ac:dyDescent="0.3">
      <c r="A1416" s="10" t="s">
        <v>193</v>
      </c>
      <c r="B1416" s="11" t="str">
        <f>VLOOKUP(A1416,Entidades!$A$1:$B$229,2,FALSE)</f>
        <v>INSTITUTO NACIONAL DE MEDICINA LEGAL Y CIENCIAS FORENSES</v>
      </c>
      <c r="C1416" s="11" t="s">
        <v>6</v>
      </c>
      <c r="D1416" s="12">
        <v>293673582.07999998</v>
      </c>
      <c r="E1416" s="12">
        <v>368572884.46000004</v>
      </c>
      <c r="F1416" s="12">
        <f t="shared" si="42"/>
        <v>74899302.380000055</v>
      </c>
      <c r="G1416" s="13">
        <f t="shared" si="43"/>
        <v>0.25504269689330328</v>
      </c>
    </row>
    <row r="1417" spans="1:7" x14ac:dyDescent="0.3">
      <c r="A1417" s="10" t="s">
        <v>193</v>
      </c>
      <c r="B1417" s="11" t="str">
        <f>VLOOKUP(A1417,Entidades!$A$1:$B$229,2,FALSE)</f>
        <v>INSTITUTO NACIONAL DE MEDICINA LEGAL Y CIENCIAS FORENSES</v>
      </c>
      <c r="C1417" s="11" t="s">
        <v>7</v>
      </c>
      <c r="D1417" s="12">
        <v>3671791179.3899999</v>
      </c>
      <c r="E1417" s="12">
        <v>4370656232.4400005</v>
      </c>
      <c r="F1417" s="12">
        <f t="shared" si="42"/>
        <v>698865053.05000067</v>
      </c>
      <c r="G1417" s="13">
        <f t="shared" si="43"/>
        <v>0.19033355082194631</v>
      </c>
    </row>
    <row r="1418" spans="1:7" x14ac:dyDescent="0.3">
      <c r="A1418" s="10" t="s">
        <v>193</v>
      </c>
      <c r="B1418" s="11" t="str">
        <f>VLOOKUP(A1418,Entidades!$A$1:$B$229,2,FALSE)</f>
        <v>INSTITUTO NACIONAL DE MEDICINA LEGAL Y CIENCIAS FORENSES</v>
      </c>
      <c r="C1418" s="11" t="s">
        <v>8</v>
      </c>
      <c r="D1418" s="12">
        <v>2877057700</v>
      </c>
      <c r="E1418" s="12">
        <v>3202052738</v>
      </c>
      <c r="F1418" s="12">
        <f t="shared" si="42"/>
        <v>324995038</v>
      </c>
      <c r="G1418" s="13">
        <f t="shared" si="43"/>
        <v>0.1129609037733237</v>
      </c>
    </row>
    <row r="1419" spans="1:7" x14ac:dyDescent="0.3">
      <c r="A1419" s="10" t="s">
        <v>193</v>
      </c>
      <c r="B1419" s="11" t="str">
        <f>VLOOKUP(A1419,Entidades!$A$1:$B$229,2,FALSE)</f>
        <v>INSTITUTO NACIONAL DE MEDICINA LEGAL Y CIENCIAS FORENSES</v>
      </c>
      <c r="C1419" s="11" t="s">
        <v>10</v>
      </c>
      <c r="D1419" s="12">
        <v>485510259.31</v>
      </c>
      <c r="E1419" s="12">
        <v>454613753</v>
      </c>
      <c r="F1419" s="12">
        <f t="shared" si="42"/>
        <v>-30896506.310000002</v>
      </c>
      <c r="G1419" s="13">
        <f t="shared" si="43"/>
        <v>-6.3637185244879602E-2</v>
      </c>
    </row>
    <row r="1420" spans="1:7" x14ac:dyDescent="0.3">
      <c r="A1420" s="10" t="s">
        <v>193</v>
      </c>
      <c r="B1420" s="11" t="str">
        <f>VLOOKUP(A1420,Entidades!$A$1:$B$229,2,FALSE)</f>
        <v>INSTITUTO NACIONAL DE MEDICINA LEGAL Y CIENCIAS FORENSES</v>
      </c>
      <c r="C1420" s="11" t="s">
        <v>11</v>
      </c>
      <c r="D1420" s="12">
        <v>1110057476</v>
      </c>
      <c r="E1420" s="12">
        <v>1281707754</v>
      </c>
      <c r="F1420" s="12">
        <f t="shared" ref="F1420:F1483" si="44">E1420-D1420</f>
        <v>171650278</v>
      </c>
      <c r="G1420" s="13">
        <f t="shared" ref="G1420:G1483" si="45">IF(D1420&gt;0,((E1420-D1420)/D1420),"NA")</f>
        <v>0.1546318832233152</v>
      </c>
    </row>
    <row r="1421" spans="1:7" x14ac:dyDescent="0.3">
      <c r="A1421" s="10" t="s">
        <v>193</v>
      </c>
      <c r="B1421" s="11" t="str">
        <f>VLOOKUP(A1421,Entidades!$A$1:$B$229,2,FALSE)</f>
        <v>INSTITUTO NACIONAL DE MEDICINA LEGAL Y CIENCIAS FORENSES</v>
      </c>
      <c r="C1421" s="11" t="s">
        <v>12</v>
      </c>
      <c r="D1421" s="12">
        <v>7717760693.9699993</v>
      </c>
      <c r="E1421" s="12">
        <v>4705273433.3400002</v>
      </c>
      <c r="F1421" s="12">
        <f t="shared" si="44"/>
        <v>-3012487260.6299992</v>
      </c>
      <c r="G1421" s="13">
        <f t="shared" si="45"/>
        <v>-0.39033177887773846</v>
      </c>
    </row>
    <row r="1422" spans="1:7" x14ac:dyDescent="0.3">
      <c r="A1422" s="10" t="s">
        <v>193</v>
      </c>
      <c r="B1422" s="11" t="str">
        <f>VLOOKUP(A1422,Entidades!$A$1:$B$229,2,FALSE)</f>
        <v>INSTITUTO NACIONAL DE MEDICINA LEGAL Y CIENCIAS FORENSES</v>
      </c>
      <c r="C1422" s="11" t="s">
        <v>13</v>
      </c>
      <c r="D1422" s="12">
        <v>8368006013.3599997</v>
      </c>
      <c r="E1422" s="12">
        <v>11556842937.1</v>
      </c>
      <c r="F1422" s="12">
        <f t="shared" si="44"/>
        <v>3188836923.7400007</v>
      </c>
      <c r="G1422" s="13">
        <f t="shared" si="45"/>
        <v>0.38107488434506864</v>
      </c>
    </row>
    <row r="1423" spans="1:7" x14ac:dyDescent="0.3">
      <c r="A1423" s="10" t="s">
        <v>193</v>
      </c>
      <c r="B1423" s="11" t="str">
        <f>VLOOKUP(A1423,Entidades!$A$1:$B$229,2,FALSE)</f>
        <v>INSTITUTO NACIONAL DE MEDICINA LEGAL Y CIENCIAS FORENSES</v>
      </c>
      <c r="C1423" s="11" t="s">
        <v>14</v>
      </c>
      <c r="D1423" s="12">
        <v>2438491734</v>
      </c>
      <c r="E1423" s="12">
        <v>1733108546</v>
      </c>
      <c r="F1423" s="12">
        <f t="shared" si="44"/>
        <v>-705383188</v>
      </c>
      <c r="G1423" s="13">
        <f t="shared" si="45"/>
        <v>-0.28927028054465409</v>
      </c>
    </row>
    <row r="1424" spans="1:7" x14ac:dyDescent="0.3">
      <c r="A1424" s="10" t="s">
        <v>193</v>
      </c>
      <c r="B1424" s="11" t="str">
        <f>VLOOKUP(A1424,Entidades!$A$1:$B$229,2,FALSE)</f>
        <v>INSTITUTO NACIONAL DE MEDICINA LEGAL Y CIENCIAS FORENSES</v>
      </c>
      <c r="C1424" s="11" t="s">
        <v>292</v>
      </c>
      <c r="D1424" s="12">
        <v>6623248987.1600008</v>
      </c>
      <c r="E1424" s="12">
        <v>7191465025.9400005</v>
      </c>
      <c r="F1424" s="12">
        <f t="shared" si="44"/>
        <v>568216038.77999973</v>
      </c>
      <c r="G1424" s="13">
        <f t="shared" si="45"/>
        <v>8.579113360852926E-2</v>
      </c>
    </row>
    <row r="1425" spans="1:7" x14ac:dyDescent="0.3">
      <c r="A1425" s="10" t="s">
        <v>193</v>
      </c>
      <c r="B1425" s="11" t="str">
        <f>VLOOKUP(A1425,Entidades!$A$1:$B$229,2,FALSE)</f>
        <v>INSTITUTO NACIONAL DE MEDICINA LEGAL Y CIENCIAS FORENSES</v>
      </c>
      <c r="C1425" s="11" t="s">
        <v>15</v>
      </c>
      <c r="D1425" s="12">
        <v>258422731</v>
      </c>
      <c r="E1425" s="12">
        <v>719196933</v>
      </c>
      <c r="F1425" s="12">
        <f t="shared" si="44"/>
        <v>460774202</v>
      </c>
      <c r="G1425" s="13">
        <f t="shared" si="45"/>
        <v>1.7830250466627875</v>
      </c>
    </row>
    <row r="1426" spans="1:7" x14ac:dyDescent="0.3">
      <c r="A1426" s="10" t="s">
        <v>193</v>
      </c>
      <c r="B1426" s="11" t="str">
        <f>VLOOKUP(A1426,Entidades!$A$1:$B$229,2,FALSE)</f>
        <v>INSTITUTO NACIONAL DE MEDICINA LEGAL Y CIENCIAS FORENSES</v>
      </c>
      <c r="C1426" s="11" t="s">
        <v>16</v>
      </c>
      <c r="D1426" s="12">
        <v>1187000</v>
      </c>
      <c r="E1426" s="12"/>
      <c r="F1426" s="12">
        <f t="shared" si="44"/>
        <v>-1187000</v>
      </c>
      <c r="G1426" s="13">
        <f t="shared" si="45"/>
        <v>-1</v>
      </c>
    </row>
    <row r="1427" spans="1:7" x14ac:dyDescent="0.3">
      <c r="A1427" s="10" t="s">
        <v>193</v>
      </c>
      <c r="B1427" s="11" t="str">
        <f>VLOOKUP(A1427,Entidades!$A$1:$B$229,2,FALSE)</f>
        <v>INSTITUTO NACIONAL DE MEDICINA LEGAL Y CIENCIAS FORENSES</v>
      </c>
      <c r="C1427" s="11" t="s">
        <v>18</v>
      </c>
      <c r="D1427" s="12">
        <v>34984041</v>
      </c>
      <c r="E1427" s="12">
        <v>7674354</v>
      </c>
      <c r="F1427" s="12">
        <f t="shared" si="44"/>
        <v>-27309687</v>
      </c>
      <c r="G1427" s="13">
        <f t="shared" si="45"/>
        <v>-0.7806327176440252</v>
      </c>
    </row>
    <row r="1428" spans="1:7" x14ac:dyDescent="0.3">
      <c r="A1428" s="10" t="s">
        <v>195</v>
      </c>
      <c r="B1428" s="11" t="str">
        <f>VLOOKUP(A1428,Entidades!$A$1:$B$229,2,FALSE)</f>
        <v>FONDO ESPECIAL PARA LA ADMINISTRACION DE BIENES DE LA FISCALIA GENERAL DE LA NACION</v>
      </c>
      <c r="C1428" s="11" t="s">
        <v>4</v>
      </c>
      <c r="D1428" s="12">
        <v>22087909</v>
      </c>
      <c r="E1428" s="12">
        <v>26118120</v>
      </c>
      <c r="F1428" s="12">
        <f t="shared" si="44"/>
        <v>4030211</v>
      </c>
      <c r="G1428" s="13">
        <f t="shared" si="45"/>
        <v>0.18246231456313949</v>
      </c>
    </row>
    <row r="1429" spans="1:7" x14ac:dyDescent="0.3">
      <c r="A1429" s="10" t="s">
        <v>195</v>
      </c>
      <c r="B1429" s="11" t="str">
        <f>VLOOKUP(A1429,Entidades!$A$1:$B$229,2,FALSE)</f>
        <v>FONDO ESPECIAL PARA LA ADMINISTRACION DE BIENES DE LA FISCALIA GENERAL DE LA NACION</v>
      </c>
      <c r="C1429" s="11" t="s">
        <v>5</v>
      </c>
      <c r="D1429" s="12">
        <v>5560541286</v>
      </c>
      <c r="E1429" s="12">
        <v>5606827405.8599997</v>
      </c>
      <c r="F1429" s="12">
        <f t="shared" si="44"/>
        <v>46286119.859999657</v>
      </c>
      <c r="G1429" s="13">
        <f t="shared" si="45"/>
        <v>8.32403132704654E-3</v>
      </c>
    </row>
    <row r="1430" spans="1:7" x14ac:dyDescent="0.3">
      <c r="A1430" s="10" t="s">
        <v>195</v>
      </c>
      <c r="B1430" s="11" t="str">
        <f>VLOOKUP(A1430,Entidades!$A$1:$B$229,2,FALSE)</f>
        <v>FONDO ESPECIAL PARA LA ADMINISTRACION DE BIENES DE LA FISCALIA GENERAL DE LA NACION</v>
      </c>
      <c r="C1430" s="11" t="s">
        <v>6</v>
      </c>
      <c r="D1430" s="12">
        <v>39730490</v>
      </c>
      <c r="E1430" s="12">
        <v>57855187</v>
      </c>
      <c r="F1430" s="12">
        <f t="shared" si="44"/>
        <v>18124697</v>
      </c>
      <c r="G1430" s="13">
        <f t="shared" si="45"/>
        <v>0.45619112676435652</v>
      </c>
    </row>
    <row r="1431" spans="1:7" x14ac:dyDescent="0.3">
      <c r="A1431" s="10" t="s">
        <v>195</v>
      </c>
      <c r="B1431" s="11" t="str">
        <f>VLOOKUP(A1431,Entidades!$A$1:$B$229,2,FALSE)</f>
        <v>FONDO ESPECIAL PARA LA ADMINISTRACION DE BIENES DE LA FISCALIA GENERAL DE LA NACION</v>
      </c>
      <c r="C1431" s="11" t="s">
        <v>7</v>
      </c>
      <c r="D1431" s="12">
        <v>258591504.59999999</v>
      </c>
      <c r="E1431" s="12">
        <v>284717473.13</v>
      </c>
      <c r="F1431" s="12">
        <f t="shared" si="44"/>
        <v>26125968.530000001</v>
      </c>
      <c r="G1431" s="13">
        <f t="shared" si="45"/>
        <v>0.10103181297627208</v>
      </c>
    </row>
    <row r="1432" spans="1:7" x14ac:dyDescent="0.3">
      <c r="A1432" s="10" t="s">
        <v>195</v>
      </c>
      <c r="B1432" s="11" t="str">
        <f>VLOOKUP(A1432,Entidades!$A$1:$B$229,2,FALSE)</f>
        <v>FONDO ESPECIAL PARA LA ADMINISTRACION DE BIENES DE LA FISCALIA GENERAL DE LA NACION</v>
      </c>
      <c r="C1432" s="11" t="s">
        <v>8</v>
      </c>
      <c r="D1432" s="12">
        <v>3900000</v>
      </c>
      <c r="E1432" s="12"/>
      <c r="F1432" s="12">
        <f t="shared" si="44"/>
        <v>-3900000</v>
      </c>
      <c r="G1432" s="13">
        <f t="shared" si="45"/>
        <v>-1</v>
      </c>
    </row>
    <row r="1433" spans="1:7" x14ac:dyDescent="0.3">
      <c r="A1433" s="10" t="s">
        <v>195</v>
      </c>
      <c r="B1433" s="11" t="str">
        <f>VLOOKUP(A1433,Entidades!$A$1:$B$229,2,FALSE)</f>
        <v>FONDO ESPECIAL PARA LA ADMINISTRACION DE BIENES DE LA FISCALIA GENERAL DE LA NACION</v>
      </c>
      <c r="C1433" s="11" t="s">
        <v>12</v>
      </c>
      <c r="D1433" s="12">
        <v>7453248854.0100002</v>
      </c>
      <c r="E1433" s="12">
        <v>3023660054.5999999</v>
      </c>
      <c r="F1433" s="12">
        <f t="shared" si="44"/>
        <v>-4429588799.4099998</v>
      </c>
      <c r="G1433" s="13">
        <f t="shared" si="45"/>
        <v>-0.59431650360457111</v>
      </c>
    </row>
    <row r="1434" spans="1:7" x14ac:dyDescent="0.3">
      <c r="A1434" s="10" t="s">
        <v>195</v>
      </c>
      <c r="B1434" s="11" t="str">
        <f>VLOOKUP(A1434,Entidades!$A$1:$B$229,2,FALSE)</f>
        <v>FONDO ESPECIAL PARA LA ADMINISTRACION DE BIENES DE LA FISCALIA GENERAL DE LA NACION</v>
      </c>
      <c r="C1434" s="11" t="s">
        <v>13</v>
      </c>
      <c r="D1434" s="12">
        <v>33053808</v>
      </c>
      <c r="E1434" s="12">
        <v>28516803</v>
      </c>
      <c r="F1434" s="12">
        <f t="shared" si="44"/>
        <v>-4537005</v>
      </c>
      <c r="G1434" s="13">
        <f t="shared" si="45"/>
        <v>-0.1372611893915521</v>
      </c>
    </row>
    <row r="1435" spans="1:7" x14ac:dyDescent="0.3">
      <c r="A1435" s="10" t="s">
        <v>195</v>
      </c>
      <c r="B1435" s="11" t="str">
        <f>VLOOKUP(A1435,Entidades!$A$1:$B$229,2,FALSE)</f>
        <v>FONDO ESPECIAL PARA LA ADMINISTRACION DE BIENES DE LA FISCALIA GENERAL DE LA NACION</v>
      </c>
      <c r="C1435" s="11" t="s">
        <v>292</v>
      </c>
      <c r="D1435" s="12">
        <v>7592327166.9899998</v>
      </c>
      <c r="E1435" s="12">
        <v>8653531675.7000008</v>
      </c>
      <c r="F1435" s="12">
        <f t="shared" si="44"/>
        <v>1061204508.710001</v>
      </c>
      <c r="G1435" s="13">
        <f t="shared" si="45"/>
        <v>0.13977328497169053</v>
      </c>
    </row>
    <row r="1436" spans="1:7" x14ac:dyDescent="0.3">
      <c r="A1436" s="10" t="s">
        <v>195</v>
      </c>
      <c r="B1436" s="11" t="str">
        <f>VLOOKUP(A1436,Entidades!$A$1:$B$229,2,FALSE)</f>
        <v>FONDO ESPECIAL PARA LA ADMINISTRACION DE BIENES DE LA FISCALIA GENERAL DE LA NACION</v>
      </c>
      <c r="C1436" s="11" t="s">
        <v>16</v>
      </c>
      <c r="D1436" s="12"/>
      <c r="E1436" s="12">
        <v>5377653</v>
      </c>
      <c r="F1436" s="12">
        <f t="shared" si="44"/>
        <v>5377653</v>
      </c>
      <c r="G1436" s="13" t="str">
        <f t="shared" si="45"/>
        <v>NA</v>
      </c>
    </row>
    <row r="1437" spans="1:7" x14ac:dyDescent="0.3">
      <c r="A1437" s="10" t="s">
        <v>197</v>
      </c>
      <c r="B1437" s="11" t="str">
        <f>VLOOKUP(A1437,Entidades!$A$1:$B$229,2,FALSE)</f>
        <v>MINISTERIO DE AMBIENTE Y DESARROLLO SOSTENIBLE - GESTION GENERAL</v>
      </c>
      <c r="C1437" s="11" t="s">
        <v>5</v>
      </c>
      <c r="D1437" s="12">
        <v>181719570.92000002</v>
      </c>
      <c r="E1437" s="12">
        <v>195301040</v>
      </c>
      <c r="F1437" s="12">
        <f t="shared" si="44"/>
        <v>13581469.079999983</v>
      </c>
      <c r="G1437" s="13">
        <f t="shared" si="45"/>
        <v>7.4738615170839642E-2</v>
      </c>
    </row>
    <row r="1438" spans="1:7" x14ac:dyDescent="0.3">
      <c r="A1438" s="10" t="s">
        <v>197</v>
      </c>
      <c r="B1438" s="11" t="str">
        <f>VLOOKUP(A1438,Entidades!$A$1:$B$229,2,FALSE)</f>
        <v>MINISTERIO DE AMBIENTE Y DESARROLLO SOSTENIBLE - GESTION GENERAL</v>
      </c>
      <c r="C1438" s="11" t="s">
        <v>25</v>
      </c>
      <c r="D1438" s="12">
        <v>5453674</v>
      </c>
      <c r="E1438" s="12"/>
      <c r="F1438" s="12">
        <f t="shared" si="44"/>
        <v>-5453674</v>
      </c>
      <c r="G1438" s="13">
        <f t="shared" si="45"/>
        <v>-1</v>
      </c>
    </row>
    <row r="1439" spans="1:7" x14ac:dyDescent="0.3">
      <c r="A1439" s="10" t="s">
        <v>197</v>
      </c>
      <c r="B1439" s="11" t="str">
        <f>VLOOKUP(A1439,Entidades!$A$1:$B$229,2,FALSE)</f>
        <v>MINISTERIO DE AMBIENTE Y DESARROLLO SOSTENIBLE - GESTION GENERAL</v>
      </c>
      <c r="C1439" s="11" t="s">
        <v>6</v>
      </c>
      <c r="D1439" s="12">
        <v>15063908</v>
      </c>
      <c r="E1439" s="12">
        <v>35062213</v>
      </c>
      <c r="F1439" s="12">
        <f t="shared" si="44"/>
        <v>19998305</v>
      </c>
      <c r="G1439" s="13">
        <f t="shared" si="45"/>
        <v>1.3275642017994269</v>
      </c>
    </row>
    <row r="1440" spans="1:7" x14ac:dyDescent="0.3">
      <c r="A1440" s="10" t="s">
        <v>197</v>
      </c>
      <c r="B1440" s="11" t="str">
        <f>VLOOKUP(A1440,Entidades!$A$1:$B$229,2,FALSE)</f>
        <v>MINISTERIO DE AMBIENTE Y DESARROLLO SOSTENIBLE - GESTION GENERAL</v>
      </c>
      <c r="C1440" s="11" t="s">
        <v>7</v>
      </c>
      <c r="D1440" s="12">
        <v>263963648</v>
      </c>
      <c r="E1440" s="12">
        <v>222745087</v>
      </c>
      <c r="F1440" s="12">
        <f t="shared" si="44"/>
        <v>-41218561</v>
      </c>
      <c r="G1440" s="13">
        <f t="shared" si="45"/>
        <v>-0.15615241459308821</v>
      </c>
    </row>
    <row r="1441" spans="1:7" x14ac:dyDescent="0.3">
      <c r="A1441" s="10" t="s">
        <v>197</v>
      </c>
      <c r="B1441" s="11" t="str">
        <f>VLOOKUP(A1441,Entidades!$A$1:$B$229,2,FALSE)</f>
        <v>MINISTERIO DE AMBIENTE Y DESARROLLO SOSTENIBLE - GESTION GENERAL</v>
      </c>
      <c r="C1441" s="11" t="s">
        <v>8</v>
      </c>
      <c r="D1441" s="12">
        <v>57639533669</v>
      </c>
      <c r="E1441" s="12">
        <v>62560934889</v>
      </c>
      <c r="F1441" s="12">
        <f t="shared" si="44"/>
        <v>4921401220</v>
      </c>
      <c r="G1441" s="13">
        <f t="shared" si="45"/>
        <v>8.5382391333378438E-2</v>
      </c>
    </row>
    <row r="1442" spans="1:7" x14ac:dyDescent="0.3">
      <c r="A1442" s="10" t="s">
        <v>197</v>
      </c>
      <c r="B1442" s="11" t="str">
        <f>VLOOKUP(A1442,Entidades!$A$1:$B$229,2,FALSE)</f>
        <v>MINISTERIO DE AMBIENTE Y DESARROLLO SOSTENIBLE - GESTION GENERAL</v>
      </c>
      <c r="C1442" s="11" t="s">
        <v>9</v>
      </c>
      <c r="D1442" s="12">
        <v>105301952</v>
      </c>
      <c r="E1442" s="12">
        <v>322349660</v>
      </c>
      <c r="F1442" s="12">
        <f t="shared" si="44"/>
        <v>217047708</v>
      </c>
      <c r="G1442" s="13">
        <f t="shared" si="45"/>
        <v>2.0611935854712362</v>
      </c>
    </row>
    <row r="1443" spans="1:7" x14ac:dyDescent="0.3">
      <c r="A1443" s="10" t="s">
        <v>197</v>
      </c>
      <c r="B1443" s="11" t="str">
        <f>VLOOKUP(A1443,Entidades!$A$1:$B$229,2,FALSE)</f>
        <v>MINISTERIO DE AMBIENTE Y DESARROLLO SOSTENIBLE - GESTION GENERAL</v>
      </c>
      <c r="C1443" s="11" t="s">
        <v>10</v>
      </c>
      <c r="D1443" s="12">
        <v>2710721892.5999999</v>
      </c>
      <c r="E1443" s="12">
        <v>4502011504.3899994</v>
      </c>
      <c r="F1443" s="12">
        <f t="shared" si="44"/>
        <v>1791289611.7899995</v>
      </c>
      <c r="G1443" s="13">
        <f t="shared" si="45"/>
        <v>0.66081644770717396</v>
      </c>
    </row>
    <row r="1444" spans="1:7" x14ac:dyDescent="0.3">
      <c r="A1444" s="10" t="s">
        <v>197</v>
      </c>
      <c r="B1444" s="11" t="str">
        <f>VLOOKUP(A1444,Entidades!$A$1:$B$229,2,FALSE)</f>
        <v>MINISTERIO DE AMBIENTE Y DESARROLLO SOSTENIBLE - GESTION GENERAL</v>
      </c>
      <c r="C1444" s="11" t="s">
        <v>11</v>
      </c>
      <c r="D1444" s="12">
        <v>1143094078</v>
      </c>
      <c r="E1444" s="12">
        <v>532171365</v>
      </c>
      <c r="F1444" s="12">
        <f t="shared" si="44"/>
        <v>-610922713</v>
      </c>
      <c r="G1444" s="13">
        <f t="shared" si="45"/>
        <v>-0.53444657334669532</v>
      </c>
    </row>
    <row r="1445" spans="1:7" x14ac:dyDescent="0.3">
      <c r="A1445" s="10" t="s">
        <v>197</v>
      </c>
      <c r="B1445" s="11" t="str">
        <f>VLOOKUP(A1445,Entidades!$A$1:$B$229,2,FALSE)</f>
        <v>MINISTERIO DE AMBIENTE Y DESARROLLO SOSTENIBLE - GESTION GENERAL</v>
      </c>
      <c r="C1445" s="11" t="s">
        <v>12</v>
      </c>
      <c r="D1445" s="12">
        <v>640073349.79999995</v>
      </c>
      <c r="E1445" s="12">
        <v>400709907.91999996</v>
      </c>
      <c r="F1445" s="12">
        <f t="shared" si="44"/>
        <v>-239363441.88</v>
      </c>
      <c r="G1445" s="13">
        <f t="shared" si="45"/>
        <v>-0.37396251844385103</v>
      </c>
    </row>
    <row r="1446" spans="1:7" x14ac:dyDescent="0.3">
      <c r="A1446" s="10" t="s">
        <v>197</v>
      </c>
      <c r="B1446" s="11" t="str">
        <f>VLOOKUP(A1446,Entidades!$A$1:$B$229,2,FALSE)</f>
        <v>MINISTERIO DE AMBIENTE Y DESARROLLO SOSTENIBLE - GESTION GENERAL</v>
      </c>
      <c r="C1446" s="11" t="s">
        <v>13</v>
      </c>
      <c r="D1446" s="12">
        <v>411263713.50999999</v>
      </c>
      <c r="E1446" s="12">
        <v>67851325.129999995</v>
      </c>
      <c r="F1446" s="12">
        <f t="shared" si="44"/>
        <v>-343412388.38</v>
      </c>
      <c r="G1446" s="13">
        <f t="shared" si="45"/>
        <v>-0.8350174768619596</v>
      </c>
    </row>
    <row r="1447" spans="1:7" x14ac:dyDescent="0.3">
      <c r="A1447" s="10" t="s">
        <v>197</v>
      </c>
      <c r="B1447" s="11" t="str">
        <f>VLOOKUP(A1447,Entidades!$A$1:$B$229,2,FALSE)</f>
        <v>MINISTERIO DE AMBIENTE Y DESARROLLO SOSTENIBLE - GESTION GENERAL</v>
      </c>
      <c r="C1447" s="11" t="s">
        <v>14</v>
      </c>
      <c r="D1447" s="12">
        <v>2475486352.02</v>
      </c>
      <c r="E1447" s="12">
        <v>3358370117.52</v>
      </c>
      <c r="F1447" s="12">
        <f t="shared" si="44"/>
        <v>882883765.5</v>
      </c>
      <c r="G1447" s="13">
        <f t="shared" si="45"/>
        <v>0.35665062939230741</v>
      </c>
    </row>
    <row r="1448" spans="1:7" x14ac:dyDescent="0.3">
      <c r="A1448" s="10" t="s">
        <v>197</v>
      </c>
      <c r="B1448" s="11" t="str">
        <f>VLOOKUP(A1448,Entidades!$A$1:$B$229,2,FALSE)</f>
        <v>MINISTERIO DE AMBIENTE Y DESARROLLO SOSTENIBLE - GESTION GENERAL</v>
      </c>
      <c r="C1448" s="11" t="s">
        <v>292</v>
      </c>
      <c r="D1448" s="12">
        <v>1210399815.8</v>
      </c>
      <c r="E1448" s="12">
        <v>1577073487.28</v>
      </c>
      <c r="F1448" s="12">
        <f t="shared" si="44"/>
        <v>366673671.48000002</v>
      </c>
      <c r="G1448" s="13">
        <f t="shared" si="45"/>
        <v>0.3029359941183164</v>
      </c>
    </row>
    <row r="1449" spans="1:7" x14ac:dyDescent="0.3">
      <c r="A1449" s="10" t="s">
        <v>197</v>
      </c>
      <c r="B1449" s="11" t="str">
        <f>VLOOKUP(A1449,Entidades!$A$1:$B$229,2,FALSE)</f>
        <v>MINISTERIO DE AMBIENTE Y DESARROLLO SOSTENIBLE - GESTION GENERAL</v>
      </c>
      <c r="C1449" s="11" t="s">
        <v>15</v>
      </c>
      <c r="D1449" s="12">
        <v>1909907971.05</v>
      </c>
      <c r="E1449" s="12">
        <v>1867810327.75</v>
      </c>
      <c r="F1449" s="12">
        <f t="shared" si="44"/>
        <v>-42097643.299999952</v>
      </c>
      <c r="G1449" s="13">
        <f t="shared" si="45"/>
        <v>-2.2041712971571165E-2</v>
      </c>
    </row>
    <row r="1450" spans="1:7" x14ac:dyDescent="0.3">
      <c r="A1450" s="10" t="s">
        <v>199</v>
      </c>
      <c r="B1450" s="11" t="str">
        <f>VLOOKUP(A1450,Entidades!$A$1:$B$229,2,FALSE)</f>
        <v>PARQUES NACIONALES NATURALES DE COLOMBIA</v>
      </c>
      <c r="C1450" s="11" t="s">
        <v>4</v>
      </c>
      <c r="D1450" s="12"/>
      <c r="E1450" s="12">
        <v>97805248</v>
      </c>
      <c r="F1450" s="12">
        <f t="shared" si="44"/>
        <v>97805248</v>
      </c>
      <c r="G1450" s="13" t="str">
        <f t="shared" si="45"/>
        <v>NA</v>
      </c>
    </row>
    <row r="1451" spans="1:7" x14ac:dyDescent="0.3">
      <c r="A1451" s="10" t="s">
        <v>199</v>
      </c>
      <c r="B1451" s="11" t="str">
        <f>VLOOKUP(A1451,Entidades!$A$1:$B$229,2,FALSE)</f>
        <v>PARQUES NACIONALES NATURALES DE COLOMBIA</v>
      </c>
      <c r="C1451" s="11" t="s">
        <v>5</v>
      </c>
      <c r="D1451" s="12">
        <v>2872874320.5</v>
      </c>
      <c r="E1451" s="12">
        <v>3184044346.54</v>
      </c>
      <c r="F1451" s="12">
        <f t="shared" si="44"/>
        <v>311170026.03999996</v>
      </c>
      <c r="G1451" s="13">
        <f t="shared" si="45"/>
        <v>0.10831313567028696</v>
      </c>
    </row>
    <row r="1452" spans="1:7" x14ac:dyDescent="0.3">
      <c r="A1452" s="10" t="s">
        <v>199</v>
      </c>
      <c r="B1452" s="11" t="str">
        <f>VLOOKUP(A1452,Entidades!$A$1:$B$229,2,FALSE)</f>
        <v>PARQUES NACIONALES NATURALES DE COLOMBIA</v>
      </c>
      <c r="C1452" s="11" t="s">
        <v>6</v>
      </c>
      <c r="D1452" s="12">
        <v>55008219.119999997</v>
      </c>
      <c r="E1452" s="12">
        <v>81746961.150000006</v>
      </c>
      <c r="F1452" s="12">
        <f t="shared" si="44"/>
        <v>26738742.030000009</v>
      </c>
      <c r="G1452" s="13">
        <f t="shared" si="45"/>
        <v>0.48608630596947072</v>
      </c>
    </row>
    <row r="1453" spans="1:7" x14ac:dyDescent="0.3">
      <c r="A1453" s="10" t="s">
        <v>199</v>
      </c>
      <c r="B1453" s="11" t="str">
        <f>VLOOKUP(A1453,Entidades!$A$1:$B$229,2,FALSE)</f>
        <v>PARQUES NACIONALES NATURALES DE COLOMBIA</v>
      </c>
      <c r="C1453" s="11" t="s">
        <v>7</v>
      </c>
      <c r="D1453" s="12">
        <v>489086477.95999998</v>
      </c>
      <c r="E1453" s="12">
        <v>624251203.34000003</v>
      </c>
      <c r="F1453" s="12">
        <f t="shared" si="44"/>
        <v>135164725.38000005</v>
      </c>
      <c r="G1453" s="13">
        <f t="shared" si="45"/>
        <v>0.27636160775447677</v>
      </c>
    </row>
    <row r="1454" spans="1:7" x14ac:dyDescent="0.3">
      <c r="A1454" s="10" t="s">
        <v>199</v>
      </c>
      <c r="B1454" s="11" t="str">
        <f>VLOOKUP(A1454,Entidades!$A$1:$B$229,2,FALSE)</f>
        <v>PARQUES NACIONALES NATURALES DE COLOMBIA</v>
      </c>
      <c r="C1454" s="11" t="s">
        <v>8</v>
      </c>
      <c r="D1454" s="12">
        <v>42143770227</v>
      </c>
      <c r="E1454" s="12">
        <v>48340162068</v>
      </c>
      <c r="F1454" s="12">
        <f t="shared" si="44"/>
        <v>6196391841</v>
      </c>
      <c r="G1454" s="13">
        <f t="shared" si="45"/>
        <v>0.147029841127745</v>
      </c>
    </row>
    <row r="1455" spans="1:7" x14ac:dyDescent="0.3">
      <c r="A1455" s="10" t="s">
        <v>199</v>
      </c>
      <c r="B1455" s="11" t="str">
        <f>VLOOKUP(A1455,Entidades!$A$1:$B$229,2,FALSE)</f>
        <v>PARQUES NACIONALES NATURALES DE COLOMBIA</v>
      </c>
      <c r="C1455" s="11" t="s">
        <v>10</v>
      </c>
      <c r="D1455" s="12">
        <v>1017648995.89</v>
      </c>
      <c r="E1455" s="12">
        <v>1137288608.8400002</v>
      </c>
      <c r="F1455" s="12">
        <f t="shared" si="44"/>
        <v>119639612.95000017</v>
      </c>
      <c r="G1455" s="13">
        <f t="shared" si="45"/>
        <v>0.11756471379934648</v>
      </c>
    </row>
    <row r="1456" spans="1:7" x14ac:dyDescent="0.3">
      <c r="A1456" s="10" t="s">
        <v>199</v>
      </c>
      <c r="B1456" s="11" t="str">
        <f>VLOOKUP(A1456,Entidades!$A$1:$B$229,2,FALSE)</f>
        <v>PARQUES NACIONALES NATURALES DE COLOMBIA</v>
      </c>
      <c r="C1456" s="11" t="s">
        <v>11</v>
      </c>
      <c r="D1456" s="12">
        <v>186568955</v>
      </c>
      <c r="E1456" s="12">
        <v>197660114</v>
      </c>
      <c r="F1456" s="12">
        <f t="shared" si="44"/>
        <v>11091159</v>
      </c>
      <c r="G1456" s="13">
        <f t="shared" si="45"/>
        <v>5.944804161013819E-2</v>
      </c>
    </row>
    <row r="1457" spans="1:7" x14ac:dyDescent="0.3">
      <c r="A1457" s="10" t="s">
        <v>199</v>
      </c>
      <c r="B1457" s="11" t="str">
        <f>VLOOKUP(A1457,Entidades!$A$1:$B$229,2,FALSE)</f>
        <v>PARQUES NACIONALES NATURALES DE COLOMBIA</v>
      </c>
      <c r="C1457" s="11" t="s">
        <v>12</v>
      </c>
      <c r="D1457" s="12">
        <v>8391011095.4799986</v>
      </c>
      <c r="E1457" s="12">
        <v>14369648747.620001</v>
      </c>
      <c r="F1457" s="12">
        <f t="shared" si="44"/>
        <v>5978637652.1400023</v>
      </c>
      <c r="G1457" s="13">
        <f t="shared" si="45"/>
        <v>0.71250503474611371</v>
      </c>
    </row>
    <row r="1458" spans="1:7" x14ac:dyDescent="0.3">
      <c r="A1458" s="10" t="s">
        <v>199</v>
      </c>
      <c r="B1458" s="11" t="str">
        <f>VLOOKUP(A1458,Entidades!$A$1:$B$229,2,FALSE)</f>
        <v>PARQUES NACIONALES NATURALES DE COLOMBIA</v>
      </c>
      <c r="C1458" s="11" t="s">
        <v>13</v>
      </c>
      <c r="D1458" s="12">
        <v>314864112</v>
      </c>
      <c r="E1458" s="12">
        <v>1344918050.75</v>
      </c>
      <c r="F1458" s="12">
        <f t="shared" si="44"/>
        <v>1030053938.75</v>
      </c>
      <c r="G1458" s="13">
        <f t="shared" si="45"/>
        <v>3.2714237650240685</v>
      </c>
    </row>
    <row r="1459" spans="1:7" x14ac:dyDescent="0.3">
      <c r="A1459" s="10" t="s">
        <v>199</v>
      </c>
      <c r="B1459" s="11" t="str">
        <f>VLOOKUP(A1459,Entidades!$A$1:$B$229,2,FALSE)</f>
        <v>PARQUES NACIONALES NATURALES DE COLOMBIA</v>
      </c>
      <c r="C1459" s="11" t="s">
        <v>14</v>
      </c>
      <c r="D1459" s="12">
        <v>982067488.37</v>
      </c>
      <c r="E1459" s="12">
        <v>1382058244.46</v>
      </c>
      <c r="F1459" s="12">
        <f t="shared" si="44"/>
        <v>399990756.09000003</v>
      </c>
      <c r="G1459" s="13">
        <f t="shared" si="45"/>
        <v>0.40729457071620423</v>
      </c>
    </row>
    <row r="1460" spans="1:7" x14ac:dyDescent="0.3">
      <c r="A1460" s="10" t="s">
        <v>199</v>
      </c>
      <c r="B1460" s="11" t="str">
        <f>VLOOKUP(A1460,Entidades!$A$1:$B$229,2,FALSE)</f>
        <v>PARQUES NACIONALES NATURALES DE COLOMBIA</v>
      </c>
      <c r="C1460" s="11" t="s">
        <v>71</v>
      </c>
      <c r="D1460" s="12"/>
      <c r="E1460" s="12">
        <v>345882</v>
      </c>
      <c r="F1460" s="12">
        <f t="shared" si="44"/>
        <v>345882</v>
      </c>
      <c r="G1460" s="13" t="str">
        <f t="shared" si="45"/>
        <v>NA</v>
      </c>
    </row>
    <row r="1461" spans="1:7" x14ac:dyDescent="0.3">
      <c r="A1461" s="10" t="s">
        <v>199</v>
      </c>
      <c r="B1461" s="11" t="str">
        <f>VLOOKUP(A1461,Entidades!$A$1:$B$229,2,FALSE)</f>
        <v>PARQUES NACIONALES NATURALES DE COLOMBIA</v>
      </c>
      <c r="C1461" s="11" t="s">
        <v>292</v>
      </c>
      <c r="D1461" s="12">
        <v>1728397561.2</v>
      </c>
      <c r="E1461" s="12">
        <v>1302488186.1299999</v>
      </c>
      <c r="F1461" s="12">
        <f t="shared" si="44"/>
        <v>-425909375.07000017</v>
      </c>
      <c r="G1461" s="13">
        <f t="shared" si="45"/>
        <v>-0.24641863922458776</v>
      </c>
    </row>
    <row r="1462" spans="1:7" x14ac:dyDescent="0.3">
      <c r="A1462" s="10" t="s">
        <v>199</v>
      </c>
      <c r="B1462" s="11" t="str">
        <f>VLOOKUP(A1462,Entidades!$A$1:$B$229,2,FALSE)</f>
        <v>PARQUES NACIONALES NATURALES DE COLOMBIA</v>
      </c>
      <c r="C1462" s="11" t="s">
        <v>15</v>
      </c>
      <c r="D1462" s="12">
        <v>715551599.02999997</v>
      </c>
      <c r="E1462" s="12">
        <v>1456709083.1100001</v>
      </c>
      <c r="F1462" s="12">
        <f t="shared" si="44"/>
        <v>741157484.08000016</v>
      </c>
      <c r="G1462" s="13">
        <f t="shared" si="45"/>
        <v>1.0357848198295014</v>
      </c>
    </row>
    <row r="1463" spans="1:7" x14ac:dyDescent="0.3">
      <c r="A1463" s="10" t="s">
        <v>199</v>
      </c>
      <c r="B1463" s="11" t="str">
        <f>VLOOKUP(A1463,Entidades!$A$1:$B$229,2,FALSE)</f>
        <v>PARQUES NACIONALES NATURALES DE COLOMBIA</v>
      </c>
      <c r="C1463" s="11" t="s">
        <v>16</v>
      </c>
      <c r="D1463" s="12"/>
      <c r="E1463" s="12">
        <v>432973</v>
      </c>
      <c r="F1463" s="12">
        <f t="shared" si="44"/>
        <v>432973</v>
      </c>
      <c r="G1463" s="13" t="str">
        <f t="shared" si="45"/>
        <v>NA</v>
      </c>
    </row>
    <row r="1464" spans="1:7" x14ac:dyDescent="0.3">
      <c r="A1464" s="10" t="s">
        <v>201</v>
      </c>
      <c r="B1464" s="11" t="str">
        <f>VLOOKUP(A1464,Entidades!$A$1:$B$229,2,FALSE)</f>
        <v>AUTORIDAD NACIONAL DE LICENCIAS AMBIENTALES ANLA</v>
      </c>
      <c r="C1464" s="11" t="s">
        <v>5</v>
      </c>
      <c r="D1464" s="12">
        <v>9812794051.9799995</v>
      </c>
      <c r="E1464" s="12">
        <v>8262032213</v>
      </c>
      <c r="F1464" s="12">
        <f t="shared" si="44"/>
        <v>-1550761838.9799995</v>
      </c>
      <c r="G1464" s="13">
        <f t="shared" si="45"/>
        <v>-0.15803468724252812</v>
      </c>
    </row>
    <row r="1465" spans="1:7" x14ac:dyDescent="0.3">
      <c r="A1465" s="10" t="s">
        <v>201</v>
      </c>
      <c r="B1465" s="11" t="str">
        <f>VLOOKUP(A1465,Entidades!$A$1:$B$229,2,FALSE)</f>
        <v>AUTORIDAD NACIONAL DE LICENCIAS AMBIENTALES ANLA</v>
      </c>
      <c r="C1465" s="11" t="s">
        <v>6</v>
      </c>
      <c r="D1465" s="12">
        <v>27742520</v>
      </c>
      <c r="E1465" s="12">
        <v>19006314</v>
      </c>
      <c r="F1465" s="12">
        <f t="shared" si="44"/>
        <v>-8736206</v>
      </c>
      <c r="G1465" s="13">
        <f t="shared" si="45"/>
        <v>-0.31490311622736505</v>
      </c>
    </row>
    <row r="1466" spans="1:7" x14ac:dyDescent="0.3">
      <c r="A1466" s="10" t="s">
        <v>201</v>
      </c>
      <c r="B1466" s="11" t="str">
        <f>VLOOKUP(A1466,Entidades!$A$1:$B$229,2,FALSE)</f>
        <v>AUTORIDAD NACIONAL DE LICENCIAS AMBIENTALES ANLA</v>
      </c>
      <c r="C1466" s="11" t="s">
        <v>7</v>
      </c>
      <c r="D1466" s="12">
        <v>238908782</v>
      </c>
      <c r="E1466" s="12">
        <v>230310000</v>
      </c>
      <c r="F1466" s="12">
        <f t="shared" si="44"/>
        <v>-8598782</v>
      </c>
      <c r="G1466" s="13">
        <f t="shared" si="45"/>
        <v>-3.5991904223930955E-2</v>
      </c>
    </row>
    <row r="1467" spans="1:7" x14ac:dyDescent="0.3">
      <c r="A1467" s="10" t="s">
        <v>201</v>
      </c>
      <c r="B1467" s="11" t="str">
        <f>VLOOKUP(A1467,Entidades!$A$1:$B$229,2,FALSE)</f>
        <v>AUTORIDAD NACIONAL DE LICENCIAS AMBIENTALES ANLA</v>
      </c>
      <c r="C1467" s="11" t="s">
        <v>8</v>
      </c>
      <c r="D1467" s="12">
        <v>3113680266</v>
      </c>
      <c r="E1467" s="12">
        <v>14124890719</v>
      </c>
      <c r="F1467" s="12">
        <f t="shared" si="44"/>
        <v>11011210453</v>
      </c>
      <c r="G1467" s="13">
        <f t="shared" si="45"/>
        <v>3.5363972894832871</v>
      </c>
    </row>
    <row r="1468" spans="1:7" x14ac:dyDescent="0.3">
      <c r="A1468" s="10" t="s">
        <v>201</v>
      </c>
      <c r="B1468" s="11" t="str">
        <f>VLOOKUP(A1468,Entidades!$A$1:$B$229,2,FALSE)</f>
        <v>AUTORIDAD NACIONAL DE LICENCIAS AMBIENTALES ANLA</v>
      </c>
      <c r="C1468" s="11" t="s">
        <v>10</v>
      </c>
      <c r="D1468" s="12">
        <v>22446391.629999999</v>
      </c>
      <c r="E1468" s="12">
        <v>5080771.37</v>
      </c>
      <c r="F1468" s="12">
        <f t="shared" si="44"/>
        <v>-17365620.259999998</v>
      </c>
      <c r="G1468" s="13">
        <f t="shared" si="45"/>
        <v>-0.77364863565823827</v>
      </c>
    </row>
    <row r="1469" spans="1:7" x14ac:dyDescent="0.3">
      <c r="A1469" s="10" t="s">
        <v>201</v>
      </c>
      <c r="B1469" s="11" t="str">
        <f>VLOOKUP(A1469,Entidades!$A$1:$B$229,2,FALSE)</f>
        <v>AUTORIDAD NACIONAL DE LICENCIAS AMBIENTALES ANLA</v>
      </c>
      <c r="C1469" s="11" t="s">
        <v>11</v>
      </c>
      <c r="D1469" s="12">
        <v>180211979</v>
      </c>
      <c r="E1469" s="12">
        <v>300725318</v>
      </c>
      <c r="F1469" s="12">
        <f t="shared" si="44"/>
        <v>120513339</v>
      </c>
      <c r="G1469" s="13">
        <f t="shared" si="45"/>
        <v>0.66873101149396952</v>
      </c>
    </row>
    <row r="1470" spans="1:7" x14ac:dyDescent="0.3">
      <c r="A1470" s="10" t="s">
        <v>201</v>
      </c>
      <c r="B1470" s="11" t="str">
        <f>VLOOKUP(A1470,Entidades!$A$1:$B$229,2,FALSE)</f>
        <v>AUTORIDAD NACIONAL DE LICENCIAS AMBIENTALES ANLA</v>
      </c>
      <c r="C1470" s="11" t="s">
        <v>12</v>
      </c>
      <c r="D1470" s="12">
        <v>3844890</v>
      </c>
      <c r="E1470" s="12">
        <v>16822011.009999998</v>
      </c>
      <c r="F1470" s="12">
        <f t="shared" si="44"/>
        <v>12977121.009999998</v>
      </c>
      <c r="G1470" s="13">
        <f t="shared" si="45"/>
        <v>3.3751605403535598</v>
      </c>
    </row>
    <row r="1471" spans="1:7" x14ac:dyDescent="0.3">
      <c r="A1471" s="10" t="s">
        <v>201</v>
      </c>
      <c r="B1471" s="11" t="str">
        <f>VLOOKUP(A1471,Entidades!$A$1:$B$229,2,FALSE)</f>
        <v>AUTORIDAD NACIONAL DE LICENCIAS AMBIENTALES ANLA</v>
      </c>
      <c r="C1471" s="11" t="s">
        <v>13</v>
      </c>
      <c r="D1471" s="12">
        <v>129983344.42999999</v>
      </c>
      <c r="E1471" s="12">
        <v>332050626.35000002</v>
      </c>
      <c r="F1471" s="12">
        <f t="shared" si="44"/>
        <v>202067281.92000002</v>
      </c>
      <c r="G1471" s="13">
        <f t="shared" si="45"/>
        <v>1.5545628773140194</v>
      </c>
    </row>
    <row r="1472" spans="1:7" x14ac:dyDescent="0.3">
      <c r="A1472" s="10" t="s">
        <v>201</v>
      </c>
      <c r="B1472" s="11" t="str">
        <f>VLOOKUP(A1472,Entidades!$A$1:$B$229,2,FALSE)</f>
        <v>AUTORIDAD NACIONAL DE LICENCIAS AMBIENTALES ANLA</v>
      </c>
      <c r="C1472" s="11" t="s">
        <v>14</v>
      </c>
      <c r="D1472" s="12">
        <v>79919264.079999998</v>
      </c>
      <c r="E1472" s="12">
        <v>179817467.84999999</v>
      </c>
      <c r="F1472" s="12">
        <f t="shared" si="44"/>
        <v>99898203.769999996</v>
      </c>
      <c r="G1472" s="13">
        <f t="shared" si="45"/>
        <v>1.2499890348089402</v>
      </c>
    </row>
    <row r="1473" spans="1:7" x14ac:dyDescent="0.3">
      <c r="A1473" s="10" t="s">
        <v>201</v>
      </c>
      <c r="B1473" s="11" t="str">
        <f>VLOOKUP(A1473,Entidades!$A$1:$B$229,2,FALSE)</f>
        <v>AUTORIDAD NACIONAL DE LICENCIAS AMBIENTALES ANLA</v>
      </c>
      <c r="C1473" s="11" t="s">
        <v>292</v>
      </c>
      <c r="D1473" s="12">
        <v>331666827.16000003</v>
      </c>
      <c r="E1473" s="12">
        <v>394031132.69999999</v>
      </c>
      <c r="F1473" s="12">
        <f t="shared" si="44"/>
        <v>62364305.539999962</v>
      </c>
      <c r="G1473" s="13">
        <f t="shared" si="45"/>
        <v>0.18803299104108076</v>
      </c>
    </row>
    <row r="1474" spans="1:7" x14ac:dyDescent="0.3">
      <c r="A1474" s="10" t="s">
        <v>201</v>
      </c>
      <c r="B1474" s="11" t="str">
        <f>VLOOKUP(A1474,Entidades!$A$1:$B$229,2,FALSE)</f>
        <v>AUTORIDAD NACIONAL DE LICENCIAS AMBIENTALES ANLA</v>
      </c>
      <c r="C1474" s="11" t="s">
        <v>15</v>
      </c>
      <c r="D1474" s="12">
        <v>1015802564.9400001</v>
      </c>
      <c r="E1474" s="12">
        <v>387163338.44999999</v>
      </c>
      <c r="F1474" s="12">
        <f t="shared" si="44"/>
        <v>-628639226.49000001</v>
      </c>
      <c r="G1474" s="13">
        <f t="shared" si="45"/>
        <v>-0.61885965657817721</v>
      </c>
    </row>
    <row r="1475" spans="1:7" x14ac:dyDescent="0.3">
      <c r="A1475" s="10" t="s">
        <v>201</v>
      </c>
      <c r="B1475" s="11" t="str">
        <f>VLOOKUP(A1475,Entidades!$A$1:$B$229,2,FALSE)</f>
        <v>AUTORIDAD NACIONAL DE LICENCIAS AMBIENTALES ANLA</v>
      </c>
      <c r="C1475" s="11" t="s">
        <v>16</v>
      </c>
      <c r="D1475" s="12">
        <v>0</v>
      </c>
      <c r="E1475" s="12"/>
      <c r="F1475" s="12">
        <f t="shared" si="44"/>
        <v>0</v>
      </c>
      <c r="G1475" s="13" t="str">
        <f t="shared" si="45"/>
        <v>NA</v>
      </c>
    </row>
    <row r="1476" spans="1:7" x14ac:dyDescent="0.3">
      <c r="A1476" s="10" t="s">
        <v>203</v>
      </c>
      <c r="B1476" s="11" t="str">
        <f>VLOOKUP(A1476,Entidades!$A$1:$B$229,2,FALSE)</f>
        <v>INSTITUTO DE HIDROLOGIA, METEOROLOGIA Y ESTUDIOS AMBIENTALES - IDEAM</v>
      </c>
      <c r="C1476" s="11" t="s">
        <v>5</v>
      </c>
      <c r="D1476" s="12">
        <v>3693408621</v>
      </c>
      <c r="E1476" s="12">
        <v>3990139403</v>
      </c>
      <c r="F1476" s="12">
        <f t="shared" si="44"/>
        <v>296730782</v>
      </c>
      <c r="G1476" s="13">
        <f t="shared" si="45"/>
        <v>8.0340631771108867E-2</v>
      </c>
    </row>
    <row r="1477" spans="1:7" x14ac:dyDescent="0.3">
      <c r="A1477" s="10" t="s">
        <v>203</v>
      </c>
      <c r="B1477" s="11" t="str">
        <f>VLOOKUP(A1477,Entidades!$A$1:$B$229,2,FALSE)</f>
        <v>INSTITUTO DE HIDROLOGIA, METEOROLOGIA Y ESTUDIOS AMBIENTALES - IDEAM</v>
      </c>
      <c r="C1477" s="11" t="s">
        <v>25</v>
      </c>
      <c r="D1477" s="12">
        <v>545418</v>
      </c>
      <c r="E1477" s="12"/>
      <c r="F1477" s="12">
        <f t="shared" si="44"/>
        <v>-545418</v>
      </c>
      <c r="G1477" s="13">
        <f t="shared" si="45"/>
        <v>-1</v>
      </c>
    </row>
    <row r="1478" spans="1:7" x14ac:dyDescent="0.3">
      <c r="A1478" s="10" t="s">
        <v>203</v>
      </c>
      <c r="B1478" s="11" t="str">
        <f>VLOOKUP(A1478,Entidades!$A$1:$B$229,2,FALSE)</f>
        <v>INSTITUTO DE HIDROLOGIA, METEOROLOGIA Y ESTUDIOS AMBIENTALES - IDEAM</v>
      </c>
      <c r="C1478" s="11" t="s">
        <v>6</v>
      </c>
      <c r="D1478" s="12">
        <v>45024936.07</v>
      </c>
      <c r="E1478" s="12">
        <v>50374822.549999997</v>
      </c>
      <c r="F1478" s="12">
        <f t="shared" si="44"/>
        <v>5349886.4799999967</v>
      </c>
      <c r="G1478" s="13">
        <f t="shared" si="45"/>
        <v>0.11882052362456573</v>
      </c>
    </row>
    <row r="1479" spans="1:7" x14ac:dyDescent="0.3">
      <c r="A1479" s="10" t="s">
        <v>203</v>
      </c>
      <c r="B1479" s="11" t="str">
        <f>VLOOKUP(A1479,Entidades!$A$1:$B$229,2,FALSE)</f>
        <v>INSTITUTO DE HIDROLOGIA, METEOROLOGIA Y ESTUDIOS AMBIENTALES - IDEAM</v>
      </c>
      <c r="C1479" s="11" t="s">
        <v>7</v>
      </c>
      <c r="D1479" s="12">
        <v>869497368.24000001</v>
      </c>
      <c r="E1479" s="12">
        <v>923350687.88999999</v>
      </c>
      <c r="F1479" s="12">
        <f t="shared" si="44"/>
        <v>53853319.649999976</v>
      </c>
      <c r="G1479" s="13">
        <f t="shared" si="45"/>
        <v>6.19361502600147E-2</v>
      </c>
    </row>
    <row r="1480" spans="1:7" x14ac:dyDescent="0.3">
      <c r="A1480" s="10" t="s">
        <v>203</v>
      </c>
      <c r="B1480" s="11" t="str">
        <f>VLOOKUP(A1480,Entidades!$A$1:$B$229,2,FALSE)</f>
        <v>INSTITUTO DE HIDROLOGIA, METEOROLOGIA Y ESTUDIOS AMBIENTALES - IDEAM</v>
      </c>
      <c r="C1480" s="11" t="s">
        <v>8</v>
      </c>
      <c r="D1480" s="12">
        <v>14323243576</v>
      </c>
      <c r="E1480" s="12">
        <v>15158884592</v>
      </c>
      <c r="F1480" s="12">
        <f t="shared" si="44"/>
        <v>835641016</v>
      </c>
      <c r="G1480" s="13">
        <f t="shared" si="45"/>
        <v>5.8341604788471134E-2</v>
      </c>
    </row>
    <row r="1481" spans="1:7" x14ac:dyDescent="0.3">
      <c r="A1481" s="10" t="s">
        <v>203</v>
      </c>
      <c r="B1481" s="11" t="str">
        <f>VLOOKUP(A1481,Entidades!$A$1:$B$229,2,FALSE)</f>
        <v>INSTITUTO DE HIDROLOGIA, METEOROLOGIA Y ESTUDIOS AMBIENTALES - IDEAM</v>
      </c>
      <c r="C1481" s="11" t="s">
        <v>10</v>
      </c>
      <c r="D1481" s="12">
        <v>0</v>
      </c>
      <c r="E1481" s="12"/>
      <c r="F1481" s="12">
        <f t="shared" si="44"/>
        <v>0</v>
      </c>
      <c r="G1481" s="13" t="str">
        <f t="shared" si="45"/>
        <v>NA</v>
      </c>
    </row>
    <row r="1482" spans="1:7" x14ac:dyDescent="0.3">
      <c r="A1482" s="10" t="s">
        <v>203</v>
      </c>
      <c r="B1482" s="11" t="str">
        <f>VLOOKUP(A1482,Entidades!$A$1:$B$229,2,FALSE)</f>
        <v>INSTITUTO DE HIDROLOGIA, METEOROLOGIA Y ESTUDIOS AMBIENTALES - IDEAM</v>
      </c>
      <c r="C1482" s="11" t="s">
        <v>11</v>
      </c>
      <c r="D1482" s="12">
        <v>2627879818</v>
      </c>
      <c r="E1482" s="12">
        <v>3649141037</v>
      </c>
      <c r="F1482" s="12">
        <f t="shared" si="44"/>
        <v>1021261219</v>
      </c>
      <c r="G1482" s="13">
        <f t="shared" si="45"/>
        <v>0.38862554215940176</v>
      </c>
    </row>
    <row r="1483" spans="1:7" x14ac:dyDescent="0.3">
      <c r="A1483" s="10" t="s">
        <v>203</v>
      </c>
      <c r="B1483" s="11" t="str">
        <f>VLOOKUP(A1483,Entidades!$A$1:$B$229,2,FALSE)</f>
        <v>INSTITUTO DE HIDROLOGIA, METEOROLOGIA Y ESTUDIOS AMBIENTALES - IDEAM</v>
      </c>
      <c r="C1483" s="11" t="s">
        <v>12</v>
      </c>
      <c r="D1483" s="12">
        <v>4262186281.4499998</v>
      </c>
      <c r="E1483" s="12">
        <v>5316725508.9599991</v>
      </c>
      <c r="F1483" s="12">
        <f t="shared" si="44"/>
        <v>1054539227.5099993</v>
      </c>
      <c r="G1483" s="13">
        <f t="shared" si="45"/>
        <v>0.24741744209998348</v>
      </c>
    </row>
    <row r="1484" spans="1:7" x14ac:dyDescent="0.3">
      <c r="A1484" s="10" t="s">
        <v>203</v>
      </c>
      <c r="B1484" s="11" t="str">
        <f>VLOOKUP(A1484,Entidades!$A$1:$B$229,2,FALSE)</f>
        <v>INSTITUTO DE HIDROLOGIA, METEOROLOGIA Y ESTUDIOS AMBIENTALES - IDEAM</v>
      </c>
      <c r="C1484" s="11" t="s">
        <v>13</v>
      </c>
      <c r="D1484" s="12">
        <v>1324283544.1900001</v>
      </c>
      <c r="E1484" s="12">
        <v>789936990.75</v>
      </c>
      <c r="F1484" s="12">
        <f t="shared" ref="F1484:F1547" si="46">E1484-D1484</f>
        <v>-534346553.44000006</v>
      </c>
      <c r="G1484" s="13">
        <f t="shared" ref="G1484:G1547" si="47">IF(D1484&gt;0,((E1484-D1484)/D1484),"NA")</f>
        <v>-0.40349859800367294</v>
      </c>
    </row>
    <row r="1485" spans="1:7" x14ac:dyDescent="0.3">
      <c r="A1485" s="10" t="s">
        <v>203</v>
      </c>
      <c r="B1485" s="11" t="str">
        <f>VLOOKUP(A1485,Entidades!$A$1:$B$229,2,FALSE)</f>
        <v>INSTITUTO DE HIDROLOGIA, METEOROLOGIA Y ESTUDIOS AMBIENTALES - IDEAM</v>
      </c>
      <c r="C1485" s="11" t="s">
        <v>14</v>
      </c>
      <c r="D1485" s="12">
        <v>77031790</v>
      </c>
      <c r="E1485" s="12">
        <v>265259364</v>
      </c>
      <c r="F1485" s="12">
        <f t="shared" si="46"/>
        <v>188227574</v>
      </c>
      <c r="G1485" s="13">
        <f t="shared" si="47"/>
        <v>2.4435051295056236</v>
      </c>
    </row>
    <row r="1486" spans="1:7" x14ac:dyDescent="0.3">
      <c r="A1486" s="10" t="s">
        <v>203</v>
      </c>
      <c r="B1486" s="11" t="str">
        <f>VLOOKUP(A1486,Entidades!$A$1:$B$229,2,FALSE)</f>
        <v>INSTITUTO DE HIDROLOGIA, METEOROLOGIA Y ESTUDIOS AMBIENTALES - IDEAM</v>
      </c>
      <c r="C1486" s="11" t="s">
        <v>292</v>
      </c>
      <c r="D1486" s="12">
        <v>2418043311</v>
      </c>
      <c r="E1486" s="12">
        <v>2687925133.8600001</v>
      </c>
      <c r="F1486" s="12">
        <f t="shared" si="46"/>
        <v>269881822.86000013</v>
      </c>
      <c r="G1486" s="13">
        <f t="shared" si="47"/>
        <v>0.11161165791872787</v>
      </c>
    </row>
    <row r="1487" spans="1:7" x14ac:dyDescent="0.3">
      <c r="A1487" s="10" t="s">
        <v>203</v>
      </c>
      <c r="B1487" s="11" t="str">
        <f>VLOOKUP(A1487,Entidades!$A$1:$B$229,2,FALSE)</f>
        <v>INSTITUTO DE HIDROLOGIA, METEOROLOGIA Y ESTUDIOS AMBIENTALES - IDEAM</v>
      </c>
      <c r="C1487" s="11" t="s">
        <v>15</v>
      </c>
      <c r="D1487" s="12">
        <v>93720916</v>
      </c>
      <c r="E1487" s="12">
        <v>84229376</v>
      </c>
      <c r="F1487" s="12">
        <f t="shared" si="46"/>
        <v>-9491540</v>
      </c>
      <c r="G1487" s="13">
        <f t="shared" si="47"/>
        <v>-0.10127451165756853</v>
      </c>
    </row>
    <row r="1488" spans="1:7" x14ac:dyDescent="0.3">
      <c r="A1488" s="10" t="s">
        <v>203</v>
      </c>
      <c r="B1488" s="11" t="str">
        <f>VLOOKUP(A1488,Entidades!$A$1:$B$229,2,FALSE)</f>
        <v>INSTITUTO DE HIDROLOGIA, METEOROLOGIA Y ESTUDIOS AMBIENTALES - IDEAM</v>
      </c>
      <c r="C1488" s="11" t="s">
        <v>16</v>
      </c>
      <c r="D1488" s="12">
        <v>4528300</v>
      </c>
      <c r="E1488" s="12">
        <v>221400</v>
      </c>
      <c r="F1488" s="12">
        <f t="shared" si="46"/>
        <v>-4306900</v>
      </c>
      <c r="G1488" s="13">
        <f t="shared" si="47"/>
        <v>-0.95110747962811648</v>
      </c>
    </row>
    <row r="1489" spans="1:7" x14ac:dyDescent="0.3">
      <c r="A1489" s="10" t="s">
        <v>204</v>
      </c>
      <c r="B1489" s="11" t="str">
        <f>VLOOKUP(A1489,Entidades!$A$1:$B$229,2,FALSE)</f>
        <v>FONDO NACIONAL AMBIENTAL - GESTION GENERAL</v>
      </c>
      <c r="C1489" s="11" t="s">
        <v>4</v>
      </c>
      <c r="D1489" s="12"/>
      <c r="E1489" s="12">
        <v>42616399</v>
      </c>
      <c r="F1489" s="12">
        <f t="shared" si="46"/>
        <v>42616399</v>
      </c>
      <c r="G1489" s="13" t="str">
        <f t="shared" si="47"/>
        <v>NA</v>
      </c>
    </row>
    <row r="1490" spans="1:7" x14ac:dyDescent="0.3">
      <c r="A1490" s="10" t="s">
        <v>204</v>
      </c>
      <c r="B1490" s="11" t="str">
        <f>VLOOKUP(A1490,Entidades!$A$1:$B$229,2,FALSE)</f>
        <v>FONDO NACIONAL AMBIENTAL - GESTION GENERAL</v>
      </c>
      <c r="C1490" s="11" t="s">
        <v>5</v>
      </c>
      <c r="D1490" s="12">
        <v>151050923.67000002</v>
      </c>
      <c r="E1490" s="12">
        <v>17811752</v>
      </c>
      <c r="F1490" s="12">
        <f t="shared" si="46"/>
        <v>-133239171.67000002</v>
      </c>
      <c r="G1490" s="13">
        <f t="shared" si="47"/>
        <v>-0.88208114477397559</v>
      </c>
    </row>
    <row r="1491" spans="1:7" x14ac:dyDescent="0.3">
      <c r="A1491" s="10" t="s">
        <v>204</v>
      </c>
      <c r="B1491" s="11" t="str">
        <f>VLOOKUP(A1491,Entidades!$A$1:$B$229,2,FALSE)</f>
        <v>FONDO NACIONAL AMBIENTAL - GESTION GENERAL</v>
      </c>
      <c r="C1491" s="11" t="s">
        <v>7</v>
      </c>
      <c r="D1491" s="12">
        <v>8300000</v>
      </c>
      <c r="E1491" s="12">
        <v>347769930</v>
      </c>
      <c r="F1491" s="12">
        <f t="shared" si="46"/>
        <v>339469930</v>
      </c>
      <c r="G1491" s="13">
        <f t="shared" si="47"/>
        <v>40.899991566265058</v>
      </c>
    </row>
    <row r="1492" spans="1:7" x14ac:dyDescent="0.3">
      <c r="A1492" s="10" t="s">
        <v>204</v>
      </c>
      <c r="B1492" s="11" t="str">
        <f>VLOOKUP(A1492,Entidades!$A$1:$B$229,2,FALSE)</f>
        <v>FONDO NACIONAL AMBIENTAL - GESTION GENERAL</v>
      </c>
      <c r="C1492" s="11" t="s">
        <v>8</v>
      </c>
      <c r="D1492" s="12">
        <v>80900444134</v>
      </c>
      <c r="E1492" s="12">
        <v>78386323985</v>
      </c>
      <c r="F1492" s="12">
        <f t="shared" si="46"/>
        <v>-2514120149</v>
      </c>
      <c r="G1492" s="13">
        <f t="shared" si="47"/>
        <v>-3.1076716276559866E-2</v>
      </c>
    </row>
    <row r="1493" spans="1:7" x14ac:dyDescent="0.3">
      <c r="A1493" s="10" t="s">
        <v>204</v>
      </c>
      <c r="B1493" s="11" t="str">
        <f>VLOOKUP(A1493,Entidades!$A$1:$B$229,2,FALSE)</f>
        <v>FONDO NACIONAL AMBIENTAL - GESTION GENERAL</v>
      </c>
      <c r="C1493" s="11" t="s">
        <v>10</v>
      </c>
      <c r="D1493" s="12">
        <v>524910683.55000001</v>
      </c>
      <c r="E1493" s="12">
        <v>864212010.43999994</v>
      </c>
      <c r="F1493" s="12">
        <f t="shared" si="46"/>
        <v>339301326.88999993</v>
      </c>
      <c r="G1493" s="13">
        <f t="shared" si="47"/>
        <v>0.64639821120668806</v>
      </c>
    </row>
    <row r="1494" spans="1:7" x14ac:dyDescent="0.3">
      <c r="A1494" s="10" t="s">
        <v>204</v>
      </c>
      <c r="B1494" s="11" t="str">
        <f>VLOOKUP(A1494,Entidades!$A$1:$B$229,2,FALSE)</f>
        <v>FONDO NACIONAL AMBIENTAL - GESTION GENERAL</v>
      </c>
      <c r="C1494" s="11" t="s">
        <v>12</v>
      </c>
      <c r="D1494" s="12">
        <v>6733462632.2399998</v>
      </c>
      <c r="E1494" s="12">
        <v>13503792581.980001</v>
      </c>
      <c r="F1494" s="12">
        <f t="shared" si="46"/>
        <v>6770329949.7400017</v>
      </c>
      <c r="G1494" s="13">
        <f t="shared" si="47"/>
        <v>1.0054752390432049</v>
      </c>
    </row>
    <row r="1495" spans="1:7" x14ac:dyDescent="0.3">
      <c r="A1495" s="10" t="s">
        <v>204</v>
      </c>
      <c r="B1495" s="11" t="str">
        <f>VLOOKUP(A1495,Entidades!$A$1:$B$229,2,FALSE)</f>
        <v>FONDO NACIONAL AMBIENTAL - GESTION GENERAL</v>
      </c>
      <c r="C1495" s="11" t="s">
        <v>13</v>
      </c>
      <c r="D1495" s="12">
        <v>485385729.21000004</v>
      </c>
      <c r="E1495" s="12">
        <v>1051950847.65</v>
      </c>
      <c r="F1495" s="12">
        <f t="shared" si="46"/>
        <v>566565118.43999994</v>
      </c>
      <c r="G1495" s="13">
        <f t="shared" si="47"/>
        <v>1.1672471693020829</v>
      </c>
    </row>
    <row r="1496" spans="1:7" x14ac:dyDescent="0.3">
      <c r="A1496" s="10" t="s">
        <v>204</v>
      </c>
      <c r="B1496" s="11" t="str">
        <f>VLOOKUP(A1496,Entidades!$A$1:$B$229,2,FALSE)</f>
        <v>FONDO NACIONAL AMBIENTAL - GESTION GENERAL</v>
      </c>
      <c r="C1496" s="11" t="s">
        <v>14</v>
      </c>
      <c r="D1496" s="12">
        <v>3041491408</v>
      </c>
      <c r="E1496" s="12">
        <v>3503583826</v>
      </c>
      <c r="F1496" s="12">
        <f t="shared" si="46"/>
        <v>462092418</v>
      </c>
      <c r="G1496" s="13">
        <f t="shared" si="47"/>
        <v>0.15192954903129549</v>
      </c>
    </row>
    <row r="1497" spans="1:7" x14ac:dyDescent="0.3">
      <c r="A1497" s="10" t="s">
        <v>204</v>
      </c>
      <c r="B1497" s="11" t="str">
        <f>VLOOKUP(A1497,Entidades!$A$1:$B$229,2,FALSE)</f>
        <v>FONDO NACIONAL AMBIENTAL - GESTION GENERAL</v>
      </c>
      <c r="C1497" s="11" t="s">
        <v>292</v>
      </c>
      <c r="D1497" s="12">
        <v>45549885.439999998</v>
      </c>
      <c r="E1497" s="12">
        <v>1117041376.95</v>
      </c>
      <c r="F1497" s="12">
        <f t="shared" si="46"/>
        <v>1071491491.51</v>
      </c>
      <c r="G1497" s="13">
        <f t="shared" si="47"/>
        <v>23.523472807004278</v>
      </c>
    </row>
    <row r="1498" spans="1:7" x14ac:dyDescent="0.3">
      <c r="A1498" s="10" t="s">
        <v>204</v>
      </c>
      <c r="B1498" s="11" t="str">
        <f>VLOOKUP(A1498,Entidades!$A$1:$B$229,2,FALSE)</f>
        <v>FONDO NACIONAL AMBIENTAL - GESTION GENERAL</v>
      </c>
      <c r="C1498" s="11" t="s">
        <v>15</v>
      </c>
      <c r="D1498" s="12">
        <v>4741378594.2800007</v>
      </c>
      <c r="E1498" s="12">
        <v>3178009483</v>
      </c>
      <c r="F1498" s="12">
        <f t="shared" si="46"/>
        <v>-1563369111.2800007</v>
      </c>
      <c r="G1498" s="13">
        <f t="shared" si="47"/>
        <v>-0.32972880781257358</v>
      </c>
    </row>
    <row r="1499" spans="1:7" x14ac:dyDescent="0.3">
      <c r="A1499" s="10" t="s">
        <v>204</v>
      </c>
      <c r="B1499" s="11" t="str">
        <f>VLOOKUP(A1499,Entidades!$A$1:$B$229,2,FALSE)</f>
        <v>FONDO NACIONAL AMBIENTAL - GESTION GENERAL</v>
      </c>
      <c r="C1499" s="11" t="s">
        <v>18</v>
      </c>
      <c r="D1499" s="12">
        <v>317467822</v>
      </c>
      <c r="E1499" s="12">
        <v>1147174863</v>
      </c>
      <c r="F1499" s="12">
        <f t="shared" si="46"/>
        <v>829707041</v>
      </c>
      <c r="G1499" s="13">
        <f t="shared" si="47"/>
        <v>2.6135153974754646</v>
      </c>
    </row>
    <row r="1500" spans="1:7" x14ac:dyDescent="0.3">
      <c r="A1500" s="10" t="s">
        <v>205</v>
      </c>
      <c r="B1500" s="11" t="str">
        <f>VLOOKUP(A1500,Entidades!$A$1:$B$229,2,FALSE)</f>
        <v>CORPORACIÓN AUTÓNOMA REGIONAL DE LOS VALLES DEL SINÚ Y SAN JORGE (CVS)</v>
      </c>
      <c r="C1500" s="11" t="s">
        <v>8</v>
      </c>
      <c r="D1500" s="12">
        <v>136309286</v>
      </c>
      <c r="E1500" s="12">
        <v>141512780</v>
      </c>
      <c r="F1500" s="12">
        <f t="shared" si="46"/>
        <v>5203494</v>
      </c>
      <c r="G1500" s="13">
        <f t="shared" si="47"/>
        <v>3.817417105390751E-2</v>
      </c>
    </row>
    <row r="1501" spans="1:7" x14ac:dyDescent="0.3">
      <c r="A1501" s="10" t="s">
        <v>205</v>
      </c>
      <c r="B1501" s="11" t="str">
        <f>VLOOKUP(A1501,Entidades!$A$1:$B$229,2,FALSE)</f>
        <v>CORPORACIÓN AUTÓNOMA REGIONAL DE LOS VALLES DEL SINÚ Y SAN JORGE (CVS)</v>
      </c>
      <c r="C1501" s="11" t="s">
        <v>10</v>
      </c>
      <c r="D1501" s="12">
        <v>20240000</v>
      </c>
      <c r="E1501" s="12">
        <v>23764000</v>
      </c>
      <c r="F1501" s="12">
        <f t="shared" si="46"/>
        <v>3524000</v>
      </c>
      <c r="G1501" s="13">
        <f t="shared" si="47"/>
        <v>0.17411067193675889</v>
      </c>
    </row>
    <row r="1502" spans="1:7" x14ac:dyDescent="0.3">
      <c r="A1502" s="10" t="s">
        <v>205</v>
      </c>
      <c r="B1502" s="11" t="str">
        <f>VLOOKUP(A1502,Entidades!$A$1:$B$229,2,FALSE)</f>
        <v>CORPORACIÓN AUTÓNOMA REGIONAL DE LOS VALLES DEL SINÚ Y SAN JORGE (CVS)</v>
      </c>
      <c r="C1502" s="11" t="s">
        <v>11</v>
      </c>
      <c r="D1502" s="12">
        <v>34718540</v>
      </c>
      <c r="E1502" s="12">
        <v>33075326</v>
      </c>
      <c r="F1502" s="12">
        <f t="shared" si="46"/>
        <v>-1643214</v>
      </c>
      <c r="G1502" s="13">
        <f t="shared" si="47"/>
        <v>-4.7329582407555158E-2</v>
      </c>
    </row>
    <row r="1503" spans="1:7" x14ac:dyDescent="0.3">
      <c r="A1503" s="10" t="s">
        <v>205</v>
      </c>
      <c r="B1503" s="11" t="str">
        <f>VLOOKUP(A1503,Entidades!$A$1:$B$229,2,FALSE)</f>
        <v>CORPORACIÓN AUTÓNOMA REGIONAL DE LOS VALLES DEL SINÚ Y SAN JORGE (CVS)</v>
      </c>
      <c r="C1503" s="11" t="s">
        <v>13</v>
      </c>
      <c r="D1503" s="12"/>
      <c r="E1503" s="12">
        <v>25319970</v>
      </c>
      <c r="F1503" s="12">
        <f t="shared" si="46"/>
        <v>25319970</v>
      </c>
      <c r="G1503" s="13" t="str">
        <f t="shared" si="47"/>
        <v>NA</v>
      </c>
    </row>
    <row r="1504" spans="1:7" x14ac:dyDescent="0.3">
      <c r="A1504" s="10" t="s">
        <v>205</v>
      </c>
      <c r="B1504" s="11" t="str">
        <f>VLOOKUP(A1504,Entidades!$A$1:$B$229,2,FALSE)</f>
        <v>CORPORACIÓN AUTÓNOMA REGIONAL DE LOS VALLES DEL SINÚ Y SAN JORGE (CVS)</v>
      </c>
      <c r="C1504" s="11" t="s">
        <v>292</v>
      </c>
      <c r="D1504" s="12">
        <v>62275266</v>
      </c>
      <c r="E1504" s="12">
        <v>24079770</v>
      </c>
      <c r="F1504" s="12">
        <f t="shared" si="46"/>
        <v>-38195496</v>
      </c>
      <c r="G1504" s="13">
        <f t="shared" si="47"/>
        <v>-0.61333332562561838</v>
      </c>
    </row>
    <row r="1505" spans="1:7" x14ac:dyDescent="0.3">
      <c r="A1505" s="10" t="s">
        <v>205</v>
      </c>
      <c r="B1505" s="11" t="str">
        <f>VLOOKUP(A1505,Entidades!$A$1:$B$229,2,FALSE)</f>
        <v>CORPORACIÓN AUTÓNOMA REGIONAL DE LOS VALLES DEL SINÚ Y SAN JORGE (CVS)</v>
      </c>
      <c r="C1505" s="11" t="s">
        <v>16</v>
      </c>
      <c r="D1505" s="12">
        <v>4000000</v>
      </c>
      <c r="E1505" s="12">
        <v>4890000</v>
      </c>
      <c r="F1505" s="12">
        <f t="shared" si="46"/>
        <v>890000</v>
      </c>
      <c r="G1505" s="13">
        <f t="shared" si="47"/>
        <v>0.2225</v>
      </c>
    </row>
    <row r="1506" spans="1:7" x14ac:dyDescent="0.3">
      <c r="A1506" s="10" t="s">
        <v>206</v>
      </c>
      <c r="B1506" s="11" t="str">
        <f>VLOOKUP(A1506,Entidades!$A$1:$B$229,2,FALSE)</f>
        <v>CORPORACIÓN AUTÓNOMA REGIONAL DEL QUINDÍO (CRQ)</v>
      </c>
      <c r="C1506" s="11" t="s">
        <v>6</v>
      </c>
      <c r="D1506" s="12">
        <v>18000000</v>
      </c>
      <c r="E1506" s="12">
        <v>11375847.289999999</v>
      </c>
      <c r="F1506" s="12">
        <f t="shared" si="46"/>
        <v>-6624152.7100000009</v>
      </c>
      <c r="G1506" s="13">
        <f t="shared" si="47"/>
        <v>-0.36800848388888896</v>
      </c>
    </row>
    <row r="1507" spans="1:7" x14ac:dyDescent="0.3">
      <c r="A1507" s="10" t="s">
        <v>206</v>
      </c>
      <c r="B1507" s="11" t="str">
        <f>VLOOKUP(A1507,Entidades!$A$1:$B$229,2,FALSE)</f>
        <v>CORPORACIÓN AUTÓNOMA REGIONAL DEL QUINDÍO (CRQ)</v>
      </c>
      <c r="C1507" s="11" t="s">
        <v>7</v>
      </c>
      <c r="D1507" s="12">
        <v>88700000</v>
      </c>
      <c r="E1507" s="12">
        <v>112288968.95</v>
      </c>
      <c r="F1507" s="12">
        <f t="shared" si="46"/>
        <v>23588968.950000003</v>
      </c>
      <c r="G1507" s="13">
        <f t="shared" si="47"/>
        <v>0.26594102536640363</v>
      </c>
    </row>
    <row r="1508" spans="1:7" x14ac:dyDescent="0.3">
      <c r="A1508" s="10" t="s">
        <v>206</v>
      </c>
      <c r="B1508" s="11" t="str">
        <f>VLOOKUP(A1508,Entidades!$A$1:$B$229,2,FALSE)</f>
        <v>CORPORACIÓN AUTÓNOMA REGIONAL DEL QUINDÍO (CRQ)</v>
      </c>
      <c r="C1508" s="11" t="s">
        <v>11</v>
      </c>
      <c r="D1508" s="12">
        <v>31900000</v>
      </c>
      <c r="E1508" s="12">
        <v>34204479</v>
      </c>
      <c r="F1508" s="12">
        <f t="shared" si="46"/>
        <v>2304479</v>
      </c>
      <c r="G1508" s="13">
        <f t="shared" si="47"/>
        <v>7.2240721003134792E-2</v>
      </c>
    </row>
    <row r="1509" spans="1:7" x14ac:dyDescent="0.3">
      <c r="A1509" s="10" t="s">
        <v>206</v>
      </c>
      <c r="B1509" s="11" t="str">
        <f>VLOOKUP(A1509,Entidades!$A$1:$B$229,2,FALSE)</f>
        <v>CORPORACIÓN AUTÓNOMA REGIONAL DEL QUINDÍO (CRQ)</v>
      </c>
      <c r="C1509" s="11" t="s">
        <v>13</v>
      </c>
      <c r="D1509" s="12">
        <v>65820898.630000003</v>
      </c>
      <c r="E1509" s="12">
        <v>47790968.049999997</v>
      </c>
      <c r="F1509" s="12">
        <f t="shared" si="46"/>
        <v>-18029930.580000006</v>
      </c>
      <c r="G1509" s="13">
        <f t="shared" si="47"/>
        <v>-0.27392410245493493</v>
      </c>
    </row>
    <row r="1510" spans="1:7" x14ac:dyDescent="0.3">
      <c r="A1510" s="10" t="s">
        <v>207</v>
      </c>
      <c r="B1510" s="11" t="str">
        <f>VLOOKUP(A1510,Entidades!$A$1:$B$229,2,FALSE)</f>
        <v>CORPORACIÓN PARA EL DESARROLLO SOSTENIBLE DEL URABÁ (CORPOURABÁ)</v>
      </c>
      <c r="C1510" s="11" t="s">
        <v>4</v>
      </c>
      <c r="D1510" s="12">
        <v>17362280</v>
      </c>
      <c r="E1510" s="12"/>
      <c r="F1510" s="12">
        <f t="shared" si="46"/>
        <v>-17362280</v>
      </c>
      <c r="G1510" s="13">
        <f t="shared" si="47"/>
        <v>-1</v>
      </c>
    </row>
    <row r="1511" spans="1:7" x14ac:dyDescent="0.3">
      <c r="A1511" s="10" t="s">
        <v>207</v>
      </c>
      <c r="B1511" s="11" t="str">
        <f>VLOOKUP(A1511,Entidades!$A$1:$B$229,2,FALSE)</f>
        <v>CORPORACIÓN PARA EL DESARROLLO SOSTENIBLE DEL URABÁ (CORPOURABÁ)</v>
      </c>
      <c r="C1511" s="11" t="s">
        <v>7</v>
      </c>
      <c r="D1511" s="12">
        <v>63985816</v>
      </c>
      <c r="E1511" s="12">
        <v>69900000</v>
      </c>
      <c r="F1511" s="12">
        <f t="shared" si="46"/>
        <v>5914184</v>
      </c>
      <c r="G1511" s="13">
        <f t="shared" si="47"/>
        <v>9.2429609712252475E-2</v>
      </c>
    </row>
    <row r="1512" spans="1:7" x14ac:dyDescent="0.3">
      <c r="A1512" s="10" t="s">
        <v>207</v>
      </c>
      <c r="B1512" s="11" t="str">
        <f>VLOOKUP(A1512,Entidades!$A$1:$B$229,2,FALSE)</f>
        <v>CORPORACIÓN PARA EL DESARROLLO SOSTENIBLE DEL URABÁ (CORPOURABÁ)</v>
      </c>
      <c r="C1512" s="11" t="s">
        <v>8</v>
      </c>
      <c r="D1512" s="12">
        <v>142344000</v>
      </c>
      <c r="E1512" s="12"/>
      <c r="F1512" s="12">
        <f t="shared" si="46"/>
        <v>-142344000</v>
      </c>
      <c r="G1512" s="13">
        <f t="shared" si="47"/>
        <v>-1</v>
      </c>
    </row>
    <row r="1513" spans="1:7" x14ac:dyDescent="0.3">
      <c r="A1513" s="10" t="s">
        <v>207</v>
      </c>
      <c r="B1513" s="11" t="str">
        <f>VLOOKUP(A1513,Entidades!$A$1:$B$229,2,FALSE)</f>
        <v>CORPORACIÓN PARA EL DESARROLLO SOSTENIBLE DEL URABÁ (CORPOURABÁ)</v>
      </c>
      <c r="C1513" s="11" t="s">
        <v>10</v>
      </c>
      <c r="D1513" s="12">
        <v>3366000</v>
      </c>
      <c r="E1513" s="12"/>
      <c r="F1513" s="12">
        <f t="shared" si="46"/>
        <v>-3366000</v>
      </c>
      <c r="G1513" s="13">
        <f t="shared" si="47"/>
        <v>-1</v>
      </c>
    </row>
    <row r="1514" spans="1:7" x14ac:dyDescent="0.3">
      <c r="A1514" s="10" t="s">
        <v>207</v>
      </c>
      <c r="B1514" s="11" t="str">
        <f>VLOOKUP(A1514,Entidades!$A$1:$B$229,2,FALSE)</f>
        <v>CORPORACIÓN PARA EL DESARROLLO SOSTENIBLE DEL URABÁ (CORPOURABÁ)</v>
      </c>
      <c r="C1514" s="11" t="s">
        <v>12</v>
      </c>
      <c r="D1514" s="12">
        <v>755692199.98000002</v>
      </c>
      <c r="E1514" s="12">
        <v>38067000</v>
      </c>
      <c r="F1514" s="12">
        <f t="shared" si="46"/>
        <v>-717625199.98000002</v>
      </c>
      <c r="G1514" s="13">
        <f t="shared" si="47"/>
        <v>-0.94962631610990889</v>
      </c>
    </row>
    <row r="1515" spans="1:7" x14ac:dyDescent="0.3">
      <c r="A1515" s="10" t="s">
        <v>207</v>
      </c>
      <c r="B1515" s="11" t="str">
        <f>VLOOKUP(A1515,Entidades!$A$1:$B$229,2,FALSE)</f>
        <v>CORPORACIÓN PARA EL DESARROLLO SOSTENIBLE DEL URABÁ (CORPOURABÁ)</v>
      </c>
      <c r="C1515" s="11" t="s">
        <v>13</v>
      </c>
      <c r="D1515" s="12">
        <v>92532560.329999998</v>
      </c>
      <c r="E1515" s="12">
        <v>55246863</v>
      </c>
      <c r="F1515" s="12">
        <f t="shared" si="46"/>
        <v>-37285697.329999998</v>
      </c>
      <c r="G1515" s="13">
        <f t="shared" si="47"/>
        <v>-0.40294678107930398</v>
      </c>
    </row>
    <row r="1516" spans="1:7" x14ac:dyDescent="0.3">
      <c r="A1516" s="10" t="s">
        <v>207</v>
      </c>
      <c r="B1516" s="11" t="str">
        <f>VLOOKUP(A1516,Entidades!$A$1:$B$229,2,FALSE)</f>
        <v>CORPORACIÓN PARA EL DESARROLLO SOSTENIBLE DEL URABÁ (CORPOURABÁ)</v>
      </c>
      <c r="C1516" s="11" t="s">
        <v>14</v>
      </c>
      <c r="D1516" s="12"/>
      <c r="E1516" s="12">
        <v>45320000</v>
      </c>
      <c r="F1516" s="12">
        <f t="shared" si="46"/>
        <v>45320000</v>
      </c>
      <c r="G1516" s="13" t="str">
        <f t="shared" si="47"/>
        <v>NA</v>
      </c>
    </row>
    <row r="1517" spans="1:7" x14ac:dyDescent="0.3">
      <c r="A1517" s="10" t="s">
        <v>207</v>
      </c>
      <c r="B1517" s="11" t="str">
        <f>VLOOKUP(A1517,Entidades!$A$1:$B$229,2,FALSE)</f>
        <v>CORPORACIÓN PARA EL DESARROLLO SOSTENIBLE DEL URABÁ (CORPOURABÁ)</v>
      </c>
      <c r="C1517" s="11" t="s">
        <v>15</v>
      </c>
      <c r="D1517" s="12">
        <v>23714760</v>
      </c>
      <c r="E1517" s="12">
        <v>11019978</v>
      </c>
      <c r="F1517" s="12">
        <f t="shared" si="46"/>
        <v>-12694782</v>
      </c>
      <c r="G1517" s="13">
        <f t="shared" si="47"/>
        <v>-0.53531142630159445</v>
      </c>
    </row>
    <row r="1518" spans="1:7" x14ac:dyDescent="0.3">
      <c r="A1518" s="10" t="s">
        <v>208</v>
      </c>
      <c r="B1518" s="11" t="str">
        <f>VLOOKUP(A1518,Entidades!$A$1:$B$229,2,FALSE)</f>
        <v>CORPORACIÓN AUTÓNOMA REGIONAL DE CALDAS (CORPOCALDAS)</v>
      </c>
      <c r="C1518" s="11" t="s">
        <v>11</v>
      </c>
      <c r="D1518" s="12">
        <v>44757000</v>
      </c>
      <c r="E1518" s="12">
        <v>14000000</v>
      </c>
      <c r="F1518" s="12">
        <f t="shared" si="46"/>
        <v>-30757000</v>
      </c>
      <c r="G1518" s="13">
        <f t="shared" si="47"/>
        <v>-0.68719976763411306</v>
      </c>
    </row>
    <row r="1519" spans="1:7" x14ac:dyDescent="0.3">
      <c r="A1519" s="10" t="s">
        <v>209</v>
      </c>
      <c r="B1519" s="11" t="str">
        <f>VLOOKUP(A1519,Entidades!$A$1:$B$229,2,FALSE)</f>
        <v>CORPORACIÓN AUTÓNOMA REGIONAL PARA EL DESARROLLO SOSTENIBLE DEL CHOCO (CODECHOCO)</v>
      </c>
      <c r="C1519" s="11" t="s">
        <v>5</v>
      </c>
      <c r="D1519" s="12">
        <v>41560590</v>
      </c>
      <c r="E1519" s="12">
        <v>37284810</v>
      </c>
      <c r="F1519" s="12">
        <f t="shared" si="46"/>
        <v>-4275780</v>
      </c>
      <c r="G1519" s="13">
        <f t="shared" si="47"/>
        <v>-0.10288063764253587</v>
      </c>
    </row>
    <row r="1520" spans="1:7" x14ac:dyDescent="0.3">
      <c r="A1520" s="10" t="s">
        <v>209</v>
      </c>
      <c r="B1520" s="11" t="str">
        <f>VLOOKUP(A1520,Entidades!$A$1:$B$229,2,FALSE)</f>
        <v>CORPORACIÓN AUTÓNOMA REGIONAL PARA EL DESARROLLO SOSTENIBLE DEL CHOCO (CODECHOCO)</v>
      </c>
      <c r="C1520" s="11" t="s">
        <v>7</v>
      </c>
      <c r="D1520" s="12">
        <v>18947556</v>
      </c>
      <c r="E1520" s="12">
        <v>23509381</v>
      </c>
      <c r="F1520" s="12">
        <f t="shared" si="46"/>
        <v>4561825</v>
      </c>
      <c r="G1520" s="13">
        <f t="shared" si="47"/>
        <v>0.24076060258114557</v>
      </c>
    </row>
    <row r="1521" spans="1:7" x14ac:dyDescent="0.3">
      <c r="A1521" s="10" t="s">
        <v>209</v>
      </c>
      <c r="B1521" s="11" t="str">
        <f>VLOOKUP(A1521,Entidades!$A$1:$B$229,2,FALSE)</f>
        <v>CORPORACIÓN AUTÓNOMA REGIONAL PARA EL DESARROLLO SOSTENIBLE DEL CHOCO (CODECHOCO)</v>
      </c>
      <c r="C1521" s="11" t="s">
        <v>8</v>
      </c>
      <c r="D1521" s="12">
        <v>644240462</v>
      </c>
      <c r="E1521" s="12">
        <v>487440350</v>
      </c>
      <c r="F1521" s="12">
        <f t="shared" si="46"/>
        <v>-156800112</v>
      </c>
      <c r="G1521" s="13">
        <f t="shared" si="47"/>
        <v>-0.24338755674119705</v>
      </c>
    </row>
    <row r="1522" spans="1:7" x14ac:dyDescent="0.3">
      <c r="A1522" s="10" t="s">
        <v>209</v>
      </c>
      <c r="B1522" s="11" t="str">
        <f>VLOOKUP(A1522,Entidades!$A$1:$B$229,2,FALSE)</f>
        <v>CORPORACIÓN AUTÓNOMA REGIONAL PARA EL DESARROLLO SOSTENIBLE DEL CHOCO (CODECHOCO)</v>
      </c>
      <c r="C1522" s="11" t="s">
        <v>10</v>
      </c>
      <c r="D1522" s="12">
        <v>72509350</v>
      </c>
      <c r="E1522" s="12">
        <v>53125536</v>
      </c>
      <c r="F1522" s="12">
        <f t="shared" si="46"/>
        <v>-19383814</v>
      </c>
      <c r="G1522" s="13">
        <f t="shared" si="47"/>
        <v>-0.26732847556901285</v>
      </c>
    </row>
    <row r="1523" spans="1:7" x14ac:dyDescent="0.3">
      <c r="A1523" s="10" t="s">
        <v>209</v>
      </c>
      <c r="B1523" s="11" t="str">
        <f>VLOOKUP(A1523,Entidades!$A$1:$B$229,2,FALSE)</f>
        <v>CORPORACIÓN AUTÓNOMA REGIONAL PARA EL DESARROLLO SOSTENIBLE DEL CHOCO (CODECHOCO)</v>
      </c>
      <c r="C1523" s="11" t="s">
        <v>12</v>
      </c>
      <c r="D1523" s="12">
        <v>94120644</v>
      </c>
      <c r="E1523" s="12">
        <v>286476922</v>
      </c>
      <c r="F1523" s="12">
        <f t="shared" si="46"/>
        <v>192356278</v>
      </c>
      <c r="G1523" s="13">
        <f t="shared" si="47"/>
        <v>2.0437203765839085</v>
      </c>
    </row>
    <row r="1524" spans="1:7" x14ac:dyDescent="0.3">
      <c r="A1524" s="10" t="s">
        <v>209</v>
      </c>
      <c r="B1524" s="11" t="str">
        <f>VLOOKUP(A1524,Entidades!$A$1:$B$229,2,FALSE)</f>
        <v>CORPORACIÓN AUTÓNOMA REGIONAL PARA EL DESARROLLO SOSTENIBLE DEL CHOCO (CODECHOCO)</v>
      </c>
      <c r="C1524" s="11" t="s">
        <v>13</v>
      </c>
      <c r="D1524" s="12">
        <v>83170277</v>
      </c>
      <c r="E1524" s="12">
        <v>64950901</v>
      </c>
      <c r="F1524" s="12">
        <f t="shared" si="46"/>
        <v>-18219376</v>
      </c>
      <c r="G1524" s="13">
        <f t="shared" si="47"/>
        <v>-0.21906114368237586</v>
      </c>
    </row>
    <row r="1525" spans="1:7" x14ac:dyDescent="0.3">
      <c r="A1525" s="10" t="s">
        <v>209</v>
      </c>
      <c r="B1525" s="11" t="str">
        <f>VLOOKUP(A1525,Entidades!$A$1:$B$229,2,FALSE)</f>
        <v>CORPORACIÓN AUTÓNOMA REGIONAL PARA EL DESARROLLO SOSTENIBLE DEL CHOCO (CODECHOCO)</v>
      </c>
      <c r="C1525" s="11" t="s">
        <v>14</v>
      </c>
      <c r="D1525" s="12">
        <v>10144000</v>
      </c>
      <c r="E1525" s="12">
        <v>18436000</v>
      </c>
      <c r="F1525" s="12">
        <f t="shared" si="46"/>
        <v>8292000</v>
      </c>
      <c r="G1525" s="13">
        <f t="shared" si="47"/>
        <v>0.81742902208201895</v>
      </c>
    </row>
    <row r="1526" spans="1:7" x14ac:dyDescent="0.3">
      <c r="A1526" s="10" t="s">
        <v>209</v>
      </c>
      <c r="B1526" s="11" t="str">
        <f>VLOOKUP(A1526,Entidades!$A$1:$B$229,2,FALSE)</f>
        <v>CORPORACIÓN AUTÓNOMA REGIONAL PARA EL DESARROLLO SOSTENIBLE DEL CHOCO (CODECHOCO)</v>
      </c>
      <c r="C1526" s="11" t="s">
        <v>15</v>
      </c>
      <c r="D1526" s="12">
        <v>161958481</v>
      </c>
      <c r="E1526" s="12">
        <v>2073193620</v>
      </c>
      <c r="F1526" s="12">
        <f t="shared" si="46"/>
        <v>1911235139</v>
      </c>
      <c r="G1526" s="13">
        <f t="shared" si="47"/>
        <v>11.800772192967159</v>
      </c>
    </row>
    <row r="1527" spans="1:7" x14ac:dyDescent="0.3">
      <c r="A1527" s="10" t="s">
        <v>210</v>
      </c>
      <c r="B1527" s="11" t="str">
        <f>VLOOKUP(A1527,Entidades!$A$1:$B$229,2,FALSE)</f>
        <v>CORPORACIÓN AUTÓNOMA REGIONAL DEL TOLIMA (CORTOLIMA)</v>
      </c>
      <c r="C1527" s="11" t="s">
        <v>7</v>
      </c>
      <c r="D1527" s="12">
        <v>27800000</v>
      </c>
      <c r="E1527" s="12">
        <v>33162000</v>
      </c>
      <c r="F1527" s="12">
        <f t="shared" si="46"/>
        <v>5362000</v>
      </c>
      <c r="G1527" s="13">
        <f t="shared" si="47"/>
        <v>0.19287769784172662</v>
      </c>
    </row>
    <row r="1528" spans="1:7" x14ac:dyDescent="0.3">
      <c r="A1528" s="10" t="s">
        <v>210</v>
      </c>
      <c r="B1528" s="11" t="str">
        <f>VLOOKUP(A1528,Entidades!$A$1:$B$229,2,FALSE)</f>
        <v>CORPORACIÓN AUTÓNOMA REGIONAL DEL TOLIMA (CORTOLIMA)</v>
      </c>
      <c r="C1528" s="11" t="s">
        <v>292</v>
      </c>
      <c r="D1528" s="12">
        <v>41200000</v>
      </c>
      <c r="E1528" s="12"/>
      <c r="F1528" s="12">
        <f t="shared" si="46"/>
        <v>-41200000</v>
      </c>
      <c r="G1528" s="13">
        <f t="shared" si="47"/>
        <v>-1</v>
      </c>
    </row>
    <row r="1529" spans="1:7" x14ac:dyDescent="0.3">
      <c r="A1529" s="10" t="s">
        <v>211</v>
      </c>
      <c r="B1529" s="11" t="str">
        <f>VLOOKUP(A1529,Entidades!$A$1:$B$229,2,FALSE)</f>
        <v>CORPORACIÓN AUTÓNOMA REGIONAL DE RISARALDA (CARDER)</v>
      </c>
      <c r="C1529" s="11" t="s">
        <v>6</v>
      </c>
      <c r="D1529" s="12"/>
      <c r="E1529" s="12">
        <v>988800</v>
      </c>
      <c r="F1529" s="12">
        <f t="shared" si="46"/>
        <v>988800</v>
      </c>
      <c r="G1529" s="13" t="str">
        <f t="shared" si="47"/>
        <v>NA</v>
      </c>
    </row>
    <row r="1530" spans="1:7" x14ac:dyDescent="0.3">
      <c r="A1530" s="10" t="s">
        <v>211</v>
      </c>
      <c r="B1530" s="11" t="str">
        <f>VLOOKUP(A1530,Entidades!$A$1:$B$229,2,FALSE)</f>
        <v>CORPORACIÓN AUTÓNOMA REGIONAL DE RISARALDA (CARDER)</v>
      </c>
      <c r="C1530" s="11" t="s">
        <v>7</v>
      </c>
      <c r="D1530" s="12">
        <v>74638000</v>
      </c>
      <c r="E1530" s="12">
        <v>64611200</v>
      </c>
      <c r="F1530" s="12">
        <f t="shared" si="46"/>
        <v>-10026800</v>
      </c>
      <c r="G1530" s="13">
        <f t="shared" si="47"/>
        <v>-0.13433907660976982</v>
      </c>
    </row>
    <row r="1531" spans="1:7" x14ac:dyDescent="0.3">
      <c r="A1531" s="10" t="s">
        <v>211</v>
      </c>
      <c r="B1531" s="11" t="str">
        <f>VLOOKUP(A1531,Entidades!$A$1:$B$229,2,FALSE)</f>
        <v>CORPORACIÓN AUTÓNOMA REGIONAL DE RISARALDA (CARDER)</v>
      </c>
      <c r="C1531" s="11" t="s">
        <v>8</v>
      </c>
      <c r="D1531" s="12"/>
      <c r="E1531" s="12">
        <v>357900000</v>
      </c>
      <c r="F1531" s="12">
        <f t="shared" si="46"/>
        <v>357900000</v>
      </c>
      <c r="G1531" s="13" t="str">
        <f t="shared" si="47"/>
        <v>NA</v>
      </c>
    </row>
    <row r="1532" spans="1:7" x14ac:dyDescent="0.3">
      <c r="A1532" s="10" t="s">
        <v>212</v>
      </c>
      <c r="B1532" s="11" t="str">
        <f>VLOOKUP(A1532,Entidades!$A$1:$B$229,2,FALSE)</f>
        <v>CORPORACIÓN AUTÓNOMA REGIONAL DE NARIÑO (CORPONARIÑO)</v>
      </c>
      <c r="C1532" s="11" t="s">
        <v>10</v>
      </c>
      <c r="D1532" s="12">
        <v>51480000</v>
      </c>
      <c r="E1532" s="12">
        <v>72000000</v>
      </c>
      <c r="F1532" s="12">
        <f t="shared" si="46"/>
        <v>20520000</v>
      </c>
      <c r="G1532" s="13">
        <f t="shared" si="47"/>
        <v>0.39860139860139859</v>
      </c>
    </row>
    <row r="1533" spans="1:7" x14ac:dyDescent="0.3">
      <c r="A1533" s="10" t="s">
        <v>212</v>
      </c>
      <c r="B1533" s="11" t="str">
        <f>VLOOKUP(A1533,Entidades!$A$1:$B$229,2,FALSE)</f>
        <v>CORPORACIÓN AUTÓNOMA REGIONAL DE NARIÑO (CORPONARIÑO)</v>
      </c>
      <c r="C1533" s="11" t="s">
        <v>11</v>
      </c>
      <c r="D1533" s="12">
        <v>6600000</v>
      </c>
      <c r="E1533" s="12">
        <v>11767658</v>
      </c>
      <c r="F1533" s="12">
        <f t="shared" si="46"/>
        <v>5167658</v>
      </c>
      <c r="G1533" s="13">
        <f t="shared" si="47"/>
        <v>0.78297848484848487</v>
      </c>
    </row>
    <row r="1534" spans="1:7" x14ac:dyDescent="0.3">
      <c r="A1534" s="10" t="s">
        <v>212</v>
      </c>
      <c r="B1534" s="11" t="str">
        <f>VLOOKUP(A1534,Entidades!$A$1:$B$229,2,FALSE)</f>
        <v>CORPORACIÓN AUTÓNOMA REGIONAL DE NARIÑO (CORPONARIÑO)</v>
      </c>
      <c r="C1534" s="11" t="s">
        <v>12</v>
      </c>
      <c r="D1534" s="12">
        <v>182728874.88</v>
      </c>
      <c r="E1534" s="12">
        <v>185153461.14000002</v>
      </c>
      <c r="F1534" s="12">
        <f t="shared" si="46"/>
        <v>2424586.2600000203</v>
      </c>
      <c r="G1534" s="13">
        <f t="shared" si="47"/>
        <v>1.326876368933083E-2</v>
      </c>
    </row>
    <row r="1535" spans="1:7" x14ac:dyDescent="0.3">
      <c r="A1535" s="10" t="s">
        <v>212</v>
      </c>
      <c r="B1535" s="11" t="str">
        <f>VLOOKUP(A1535,Entidades!$A$1:$B$229,2,FALSE)</f>
        <v>CORPORACIÓN AUTÓNOMA REGIONAL DE NARIÑO (CORPONARIÑO)</v>
      </c>
      <c r="C1535" s="11" t="s">
        <v>13</v>
      </c>
      <c r="D1535" s="12">
        <v>642883868.75</v>
      </c>
      <c r="E1535" s="12">
        <v>410952895.85000002</v>
      </c>
      <c r="F1535" s="12">
        <f t="shared" si="46"/>
        <v>-231930972.89999998</v>
      </c>
      <c r="G1535" s="13">
        <f t="shared" si="47"/>
        <v>-0.36076651503320206</v>
      </c>
    </row>
    <row r="1536" spans="1:7" x14ac:dyDescent="0.3">
      <c r="A1536" s="10" t="s">
        <v>212</v>
      </c>
      <c r="B1536" s="11" t="str">
        <f>VLOOKUP(A1536,Entidades!$A$1:$B$229,2,FALSE)</f>
        <v>CORPORACIÓN AUTÓNOMA REGIONAL DE NARIÑO (CORPONARIÑO)</v>
      </c>
      <c r="C1536" s="11" t="s">
        <v>15</v>
      </c>
      <c r="D1536" s="12"/>
      <c r="E1536" s="12">
        <v>50000000</v>
      </c>
      <c r="F1536" s="12">
        <f t="shared" si="46"/>
        <v>50000000</v>
      </c>
      <c r="G1536" s="13" t="str">
        <f t="shared" si="47"/>
        <v>NA</v>
      </c>
    </row>
    <row r="1537" spans="1:7" x14ac:dyDescent="0.3">
      <c r="A1537" s="10" t="s">
        <v>287</v>
      </c>
      <c r="B1537" s="11" t="str">
        <f>VLOOKUP(A1537,Entidades!$A$1:$B$229,2,FALSE)</f>
        <v>CORPORACIÓN AUTÓNOMA REGIONAL DE LA GUAJIRA (CORPOGUAJIRA)</v>
      </c>
      <c r="C1537" s="11" t="s">
        <v>292</v>
      </c>
      <c r="D1537" s="12">
        <v>177673269</v>
      </c>
      <c r="E1537" s="12">
        <v>54982485</v>
      </c>
      <c r="F1537" s="12">
        <f t="shared" si="46"/>
        <v>-122690784</v>
      </c>
      <c r="G1537" s="13">
        <f t="shared" si="47"/>
        <v>-0.69054160308155299</v>
      </c>
    </row>
    <row r="1538" spans="1:7" x14ac:dyDescent="0.3">
      <c r="A1538" s="10" t="s">
        <v>213</v>
      </c>
      <c r="B1538" s="11" t="str">
        <f>VLOOKUP(A1538,Entidades!$A$1:$B$229,2,FALSE)</f>
        <v>CORPORACIÓN AUTÓNOMA REGIONAL DEL CESAR (CORPOCESAR)</v>
      </c>
      <c r="C1538" s="11" t="s">
        <v>4</v>
      </c>
      <c r="D1538" s="12">
        <v>126854100</v>
      </c>
      <c r="E1538" s="12"/>
      <c r="F1538" s="12">
        <f t="shared" si="46"/>
        <v>-126854100</v>
      </c>
      <c r="G1538" s="13">
        <f t="shared" si="47"/>
        <v>-1</v>
      </c>
    </row>
    <row r="1539" spans="1:7" x14ac:dyDescent="0.3">
      <c r="A1539" s="10" t="s">
        <v>213</v>
      </c>
      <c r="B1539" s="11" t="str">
        <f>VLOOKUP(A1539,Entidades!$A$1:$B$229,2,FALSE)</f>
        <v>CORPORACIÓN AUTÓNOMA REGIONAL DEL CESAR (CORPOCESAR)</v>
      </c>
      <c r="C1539" s="11" t="s">
        <v>7</v>
      </c>
      <c r="D1539" s="12">
        <v>49038235</v>
      </c>
      <c r="E1539" s="12">
        <v>51539185</v>
      </c>
      <c r="F1539" s="12">
        <f t="shared" si="46"/>
        <v>2500950</v>
      </c>
      <c r="G1539" s="13">
        <f t="shared" si="47"/>
        <v>5.1000000305883766E-2</v>
      </c>
    </row>
    <row r="1540" spans="1:7" x14ac:dyDescent="0.3">
      <c r="A1540" s="10" t="s">
        <v>214</v>
      </c>
      <c r="B1540" s="11" t="str">
        <f>VLOOKUP(A1540,Entidades!$A$1:$B$229,2,FALSE)</f>
        <v>CORPORACIÓN AUTÓNOMA REGIONAL DEL CAUCA (CRC)</v>
      </c>
      <c r="C1540" s="11" t="s">
        <v>11</v>
      </c>
      <c r="D1540" s="12">
        <v>31640800</v>
      </c>
      <c r="E1540" s="12">
        <v>50000000</v>
      </c>
      <c r="F1540" s="12">
        <f t="shared" si="46"/>
        <v>18359200</v>
      </c>
      <c r="G1540" s="13">
        <f t="shared" si="47"/>
        <v>0.5802381734975095</v>
      </c>
    </row>
    <row r="1541" spans="1:7" x14ac:dyDescent="0.3">
      <c r="A1541" s="10" t="s">
        <v>214</v>
      </c>
      <c r="B1541" s="11" t="str">
        <f>VLOOKUP(A1541,Entidades!$A$1:$B$229,2,FALSE)</f>
        <v>CORPORACIÓN AUTÓNOMA REGIONAL DEL CAUCA (CRC)</v>
      </c>
      <c r="C1541" s="11" t="s">
        <v>12</v>
      </c>
      <c r="D1541" s="12"/>
      <c r="E1541" s="12">
        <v>43363619</v>
      </c>
      <c r="F1541" s="12">
        <f t="shared" si="46"/>
        <v>43363619</v>
      </c>
      <c r="G1541" s="13" t="str">
        <f t="shared" si="47"/>
        <v>NA</v>
      </c>
    </row>
    <row r="1542" spans="1:7" x14ac:dyDescent="0.3">
      <c r="A1542" s="10" t="s">
        <v>215</v>
      </c>
      <c r="B1542" s="11" t="str">
        <f>VLOOKUP(A1542,Entidades!$A$1:$B$229,2,FALSE)</f>
        <v>CORPORACIÓN AUTÓNOMA REGIONAL DEL MAGDALENA (CORPAMAG)</v>
      </c>
      <c r="C1542" s="11" t="s">
        <v>13</v>
      </c>
      <c r="D1542" s="12">
        <v>49999057</v>
      </c>
      <c r="E1542" s="12">
        <v>84874383.090000004</v>
      </c>
      <c r="F1542" s="12">
        <f t="shared" si="46"/>
        <v>34875326.090000004</v>
      </c>
      <c r="G1542" s="13">
        <f t="shared" si="47"/>
        <v>0.69751967702110873</v>
      </c>
    </row>
    <row r="1543" spans="1:7" x14ac:dyDescent="0.3">
      <c r="A1543" s="10" t="s">
        <v>216</v>
      </c>
      <c r="B1543" s="11" t="str">
        <f>VLOOKUP(A1543,Entidades!$A$1:$B$229,2,FALSE)</f>
        <v>CORPORACIÓN PARA EL DESARROLLO SOSTENIBLE DEL SUR DE LA AMAZONIA (CORPOAMAZONIA)</v>
      </c>
      <c r="C1543" s="11" t="s">
        <v>7</v>
      </c>
      <c r="D1543" s="12">
        <v>30000000</v>
      </c>
      <c r="E1543" s="12">
        <v>30000000</v>
      </c>
      <c r="F1543" s="12">
        <f t="shared" si="46"/>
        <v>0</v>
      </c>
      <c r="G1543" s="13">
        <f t="shared" si="47"/>
        <v>0</v>
      </c>
    </row>
    <row r="1544" spans="1:7" x14ac:dyDescent="0.3">
      <c r="A1544" s="10" t="s">
        <v>216</v>
      </c>
      <c r="B1544" s="11" t="str">
        <f>VLOOKUP(A1544,Entidades!$A$1:$B$229,2,FALSE)</f>
        <v>CORPORACIÓN PARA EL DESARROLLO SOSTENIBLE DEL SUR DE LA AMAZONIA (CORPOAMAZONIA)</v>
      </c>
      <c r="C1544" s="11" t="s">
        <v>8</v>
      </c>
      <c r="D1544" s="12">
        <v>716915670</v>
      </c>
      <c r="E1544" s="12">
        <v>1537122911</v>
      </c>
      <c r="F1544" s="12">
        <f t="shared" si="46"/>
        <v>820207241</v>
      </c>
      <c r="G1544" s="13">
        <f t="shared" si="47"/>
        <v>1.1440777141891738</v>
      </c>
    </row>
    <row r="1545" spans="1:7" x14ac:dyDescent="0.3">
      <c r="A1545" s="10" t="s">
        <v>216</v>
      </c>
      <c r="B1545" s="11" t="str">
        <f>VLOOKUP(A1545,Entidades!$A$1:$B$229,2,FALSE)</f>
        <v>CORPORACIÓN PARA EL DESARROLLO SOSTENIBLE DEL SUR DE LA AMAZONIA (CORPOAMAZONIA)</v>
      </c>
      <c r="C1545" s="11" t="s">
        <v>292</v>
      </c>
      <c r="D1545" s="12">
        <v>91525565</v>
      </c>
      <c r="E1545" s="12">
        <v>419027826</v>
      </c>
      <c r="F1545" s="12">
        <f t="shared" si="46"/>
        <v>327502261</v>
      </c>
      <c r="G1545" s="13">
        <f t="shared" si="47"/>
        <v>3.5782599211488071</v>
      </c>
    </row>
    <row r="1546" spans="1:7" x14ac:dyDescent="0.3">
      <c r="A1546" s="10" t="s">
        <v>217</v>
      </c>
      <c r="B1546" s="11" t="str">
        <f>VLOOKUP(A1546,Entidades!$A$1:$B$229,2,FALSE)</f>
        <v>CORPORACIÓN PARA EL DESARROLLO SOSTENIBLE DEL NORTE Y ORIENTE DE LA AMAZONIA (CDA)</v>
      </c>
      <c r="C1546" s="11" t="s">
        <v>6</v>
      </c>
      <c r="D1546" s="12"/>
      <c r="E1546" s="12">
        <v>598000</v>
      </c>
      <c r="F1546" s="12">
        <f t="shared" si="46"/>
        <v>598000</v>
      </c>
      <c r="G1546" s="13" t="str">
        <f t="shared" si="47"/>
        <v>NA</v>
      </c>
    </row>
    <row r="1547" spans="1:7" x14ac:dyDescent="0.3">
      <c r="A1547" s="10" t="s">
        <v>217</v>
      </c>
      <c r="B1547" s="11" t="str">
        <f>VLOOKUP(A1547,Entidades!$A$1:$B$229,2,FALSE)</f>
        <v>CORPORACIÓN PARA EL DESARROLLO SOSTENIBLE DEL NORTE Y ORIENTE DE LA AMAZONIA (CDA)</v>
      </c>
      <c r="C1547" s="11" t="s">
        <v>7</v>
      </c>
      <c r="D1547" s="12">
        <v>33665601</v>
      </c>
      <c r="E1547" s="12">
        <v>26137574</v>
      </c>
      <c r="F1547" s="12">
        <f t="shared" si="46"/>
        <v>-7528027</v>
      </c>
      <c r="G1547" s="13">
        <f t="shared" si="47"/>
        <v>-0.2236118404658809</v>
      </c>
    </row>
    <row r="1548" spans="1:7" x14ac:dyDescent="0.3">
      <c r="A1548" s="10" t="s">
        <v>217</v>
      </c>
      <c r="B1548" s="11" t="str">
        <f>VLOOKUP(A1548,Entidades!$A$1:$B$229,2,FALSE)</f>
        <v>CORPORACIÓN PARA EL DESARROLLO SOSTENIBLE DEL NORTE Y ORIENTE DE LA AMAZONIA (CDA)</v>
      </c>
      <c r="C1548" s="11" t="s">
        <v>8</v>
      </c>
      <c r="D1548" s="12">
        <v>2639017350</v>
      </c>
      <c r="E1548" s="12">
        <v>882446609</v>
      </c>
      <c r="F1548" s="12">
        <f t="shared" ref="F1548:F1611" si="48">E1548-D1548</f>
        <v>-1756570741</v>
      </c>
      <c r="G1548" s="13">
        <f t="shared" ref="G1548:G1611" si="49">IF(D1548&gt;0,((E1548-D1548)/D1548),"NA")</f>
        <v>-0.66561545758689311</v>
      </c>
    </row>
    <row r="1549" spans="1:7" x14ac:dyDescent="0.3">
      <c r="A1549" s="10" t="s">
        <v>217</v>
      </c>
      <c r="B1549" s="11" t="str">
        <f>VLOOKUP(A1549,Entidades!$A$1:$B$229,2,FALSE)</f>
        <v>CORPORACIÓN PARA EL DESARROLLO SOSTENIBLE DEL NORTE Y ORIENTE DE LA AMAZONIA (CDA)</v>
      </c>
      <c r="C1549" s="11" t="s">
        <v>10</v>
      </c>
      <c r="D1549" s="12">
        <v>141622500</v>
      </c>
      <c r="E1549" s="12">
        <v>71797500</v>
      </c>
      <c r="F1549" s="12">
        <f t="shared" si="48"/>
        <v>-69825000</v>
      </c>
      <c r="G1549" s="13">
        <f t="shared" si="49"/>
        <v>-0.4930360641847164</v>
      </c>
    </row>
    <row r="1550" spans="1:7" x14ac:dyDescent="0.3">
      <c r="A1550" s="10" t="s">
        <v>217</v>
      </c>
      <c r="B1550" s="11" t="str">
        <f>VLOOKUP(A1550,Entidades!$A$1:$B$229,2,FALSE)</f>
        <v>CORPORACIÓN PARA EL DESARROLLO SOSTENIBLE DEL NORTE Y ORIENTE DE LA AMAZONIA (CDA)</v>
      </c>
      <c r="C1550" s="11" t="s">
        <v>11</v>
      </c>
      <c r="D1550" s="12">
        <v>13639521</v>
      </c>
      <c r="E1550" s="12">
        <v>36046516</v>
      </c>
      <c r="F1550" s="12">
        <f t="shared" si="48"/>
        <v>22406995</v>
      </c>
      <c r="G1550" s="13">
        <f t="shared" si="49"/>
        <v>1.6427992595927672</v>
      </c>
    </row>
    <row r="1551" spans="1:7" x14ac:dyDescent="0.3">
      <c r="A1551" s="10" t="s">
        <v>217</v>
      </c>
      <c r="B1551" s="11" t="str">
        <f>VLOOKUP(A1551,Entidades!$A$1:$B$229,2,FALSE)</f>
        <v>CORPORACIÓN PARA EL DESARROLLO SOSTENIBLE DEL NORTE Y ORIENTE DE LA AMAZONIA (CDA)</v>
      </c>
      <c r="C1551" s="11" t="s">
        <v>12</v>
      </c>
      <c r="D1551" s="12">
        <v>383679984.5</v>
      </c>
      <c r="E1551" s="12"/>
      <c r="F1551" s="12">
        <f t="shared" si="48"/>
        <v>-383679984.5</v>
      </c>
      <c r="G1551" s="13">
        <f t="shared" si="49"/>
        <v>-1</v>
      </c>
    </row>
    <row r="1552" spans="1:7" x14ac:dyDescent="0.3">
      <c r="A1552" s="10" t="s">
        <v>217</v>
      </c>
      <c r="B1552" s="11" t="str">
        <f>VLOOKUP(A1552,Entidades!$A$1:$B$229,2,FALSE)</f>
        <v>CORPORACIÓN PARA EL DESARROLLO SOSTENIBLE DEL NORTE Y ORIENTE DE LA AMAZONIA (CDA)</v>
      </c>
      <c r="C1552" s="11" t="s">
        <v>13</v>
      </c>
      <c r="D1552" s="12">
        <v>728171564.82999992</v>
      </c>
      <c r="E1552" s="12">
        <v>487053774.55000001</v>
      </c>
      <c r="F1552" s="12">
        <f t="shared" si="48"/>
        <v>-241117790.27999991</v>
      </c>
      <c r="G1552" s="13">
        <f t="shared" si="49"/>
        <v>-0.33112772034196591</v>
      </c>
    </row>
    <row r="1553" spans="1:7" x14ac:dyDescent="0.3">
      <c r="A1553" s="10" t="s">
        <v>217</v>
      </c>
      <c r="B1553" s="11" t="str">
        <f>VLOOKUP(A1553,Entidades!$A$1:$B$229,2,FALSE)</f>
        <v>CORPORACIÓN PARA EL DESARROLLO SOSTENIBLE DEL NORTE Y ORIENTE DE LA AMAZONIA (CDA)</v>
      </c>
      <c r="C1553" s="11" t="s">
        <v>14</v>
      </c>
      <c r="D1553" s="12">
        <v>136273657</v>
      </c>
      <c r="E1553" s="12">
        <v>73159472</v>
      </c>
      <c r="F1553" s="12">
        <f t="shared" si="48"/>
        <v>-63114185</v>
      </c>
      <c r="G1553" s="13">
        <f t="shared" si="49"/>
        <v>-0.46314296093191365</v>
      </c>
    </row>
    <row r="1554" spans="1:7" x14ac:dyDescent="0.3">
      <c r="A1554" s="10" t="s">
        <v>217</v>
      </c>
      <c r="B1554" s="11" t="str">
        <f>VLOOKUP(A1554,Entidades!$A$1:$B$229,2,FALSE)</f>
        <v>CORPORACIÓN PARA EL DESARROLLO SOSTENIBLE DEL NORTE Y ORIENTE DE LA AMAZONIA (CDA)</v>
      </c>
      <c r="C1554" s="11" t="s">
        <v>15</v>
      </c>
      <c r="D1554" s="12">
        <v>79290752</v>
      </c>
      <c r="E1554" s="12">
        <v>27037395</v>
      </c>
      <c r="F1554" s="12">
        <f t="shared" si="48"/>
        <v>-52253357</v>
      </c>
      <c r="G1554" s="13">
        <f t="shared" si="49"/>
        <v>-0.65900947691856926</v>
      </c>
    </row>
    <row r="1555" spans="1:7" x14ac:dyDescent="0.3">
      <c r="A1555" s="10" t="s">
        <v>217</v>
      </c>
      <c r="B1555" s="11" t="str">
        <f>VLOOKUP(A1555,Entidades!$A$1:$B$229,2,FALSE)</f>
        <v>CORPORACIÓN PARA EL DESARROLLO SOSTENIBLE DEL NORTE Y ORIENTE DE LA AMAZONIA (CDA)</v>
      </c>
      <c r="C1555" s="11" t="s">
        <v>16</v>
      </c>
      <c r="D1555" s="12">
        <v>4188800</v>
      </c>
      <c r="E1555" s="12"/>
      <c r="F1555" s="12">
        <f t="shared" si="48"/>
        <v>-4188800</v>
      </c>
      <c r="G1555" s="13">
        <f t="shared" si="49"/>
        <v>-1</v>
      </c>
    </row>
    <row r="1556" spans="1:7" x14ac:dyDescent="0.3">
      <c r="A1556" s="10" t="s">
        <v>218</v>
      </c>
      <c r="B1556" s="11" t="str">
        <f>VLOOKUP(A1556,Entidades!$A$1:$B$229,2,FALSE)</f>
        <v>CORPORACIÓN PARA EL DESARROLLO SOSTENIBLE DEL ARCHIPIÉLAGO DE SAN ANDRÉS, PROVIDENCIA Y SANTA CATALINA (CORALINA)</v>
      </c>
      <c r="C1556" s="11" t="s">
        <v>5</v>
      </c>
      <c r="D1556" s="12">
        <v>108166319</v>
      </c>
      <c r="E1556" s="12">
        <v>121698455</v>
      </c>
      <c r="F1556" s="12">
        <f t="shared" si="48"/>
        <v>13532136</v>
      </c>
      <c r="G1556" s="13">
        <f t="shared" si="49"/>
        <v>0.12510489517536416</v>
      </c>
    </row>
    <row r="1557" spans="1:7" x14ac:dyDescent="0.3">
      <c r="A1557" s="10" t="s">
        <v>218</v>
      </c>
      <c r="B1557" s="11" t="str">
        <f>VLOOKUP(A1557,Entidades!$A$1:$B$229,2,FALSE)</f>
        <v>CORPORACIÓN PARA EL DESARROLLO SOSTENIBLE DEL ARCHIPIÉLAGO DE SAN ANDRÉS, PROVIDENCIA Y SANTA CATALINA (CORALINA)</v>
      </c>
      <c r="C1557" s="11" t="s">
        <v>6</v>
      </c>
      <c r="D1557" s="12">
        <v>4699983</v>
      </c>
      <c r="E1557" s="12">
        <v>1530034</v>
      </c>
      <c r="F1557" s="12">
        <f t="shared" si="48"/>
        <v>-3169949</v>
      </c>
      <c r="G1557" s="13">
        <f t="shared" si="49"/>
        <v>-0.67445967357754277</v>
      </c>
    </row>
    <row r="1558" spans="1:7" x14ac:dyDescent="0.3">
      <c r="A1558" s="10" t="s">
        <v>218</v>
      </c>
      <c r="B1558" s="11" t="str">
        <f>VLOOKUP(A1558,Entidades!$A$1:$B$229,2,FALSE)</f>
        <v>CORPORACIÓN PARA EL DESARROLLO SOSTENIBLE DEL ARCHIPIÉLAGO DE SAN ANDRÉS, PROVIDENCIA Y SANTA CATALINA (CORALINA)</v>
      </c>
      <c r="C1558" s="11" t="s">
        <v>7</v>
      </c>
      <c r="D1558" s="12">
        <v>92470659</v>
      </c>
      <c r="E1558" s="12">
        <v>79457964</v>
      </c>
      <c r="F1558" s="12">
        <f t="shared" si="48"/>
        <v>-13012695</v>
      </c>
      <c r="G1558" s="13">
        <f t="shared" si="49"/>
        <v>-0.14072242093570458</v>
      </c>
    </row>
    <row r="1559" spans="1:7" x14ac:dyDescent="0.3">
      <c r="A1559" s="10" t="s">
        <v>218</v>
      </c>
      <c r="B1559" s="11" t="str">
        <f>VLOOKUP(A1559,Entidades!$A$1:$B$229,2,FALSE)</f>
        <v>CORPORACIÓN PARA EL DESARROLLO SOSTENIBLE DEL ARCHIPIÉLAGO DE SAN ANDRÉS, PROVIDENCIA Y SANTA CATALINA (CORALINA)</v>
      </c>
      <c r="C1559" s="11" t="s">
        <v>8</v>
      </c>
      <c r="D1559" s="12">
        <v>3400000</v>
      </c>
      <c r="E1559" s="12">
        <v>501470268</v>
      </c>
      <c r="F1559" s="12">
        <f t="shared" si="48"/>
        <v>498070268</v>
      </c>
      <c r="G1559" s="13">
        <f t="shared" si="49"/>
        <v>146.49125529411765</v>
      </c>
    </row>
    <row r="1560" spans="1:7" x14ac:dyDescent="0.3">
      <c r="A1560" s="10" t="s">
        <v>218</v>
      </c>
      <c r="B1560" s="11" t="str">
        <f>VLOOKUP(A1560,Entidades!$A$1:$B$229,2,FALSE)</f>
        <v>CORPORACIÓN PARA EL DESARROLLO SOSTENIBLE DEL ARCHIPIÉLAGO DE SAN ANDRÉS, PROVIDENCIA Y SANTA CATALINA (CORALINA)</v>
      </c>
      <c r="C1560" s="11" t="s">
        <v>11</v>
      </c>
      <c r="D1560" s="12">
        <v>857699</v>
      </c>
      <c r="E1560" s="12">
        <v>1000000</v>
      </c>
      <c r="F1560" s="12">
        <f t="shared" si="48"/>
        <v>142301</v>
      </c>
      <c r="G1560" s="13">
        <f t="shared" si="49"/>
        <v>0.16591018527478754</v>
      </c>
    </row>
    <row r="1561" spans="1:7" x14ac:dyDescent="0.3">
      <c r="A1561" s="10" t="s">
        <v>218</v>
      </c>
      <c r="B1561" s="11" t="str">
        <f>VLOOKUP(A1561,Entidades!$A$1:$B$229,2,FALSE)</f>
        <v>CORPORACIÓN PARA EL DESARROLLO SOSTENIBLE DEL ARCHIPIÉLAGO DE SAN ANDRÉS, PROVIDENCIA Y SANTA CATALINA (CORALINA)</v>
      </c>
      <c r="C1561" s="11" t="s">
        <v>13</v>
      </c>
      <c r="D1561" s="12">
        <v>88953919</v>
      </c>
      <c r="E1561" s="12">
        <v>121753319</v>
      </c>
      <c r="F1561" s="12">
        <f t="shared" si="48"/>
        <v>32799400</v>
      </c>
      <c r="G1561" s="13">
        <f t="shared" si="49"/>
        <v>0.36872349603843763</v>
      </c>
    </row>
    <row r="1562" spans="1:7" x14ac:dyDescent="0.3">
      <c r="A1562" s="10" t="s">
        <v>218</v>
      </c>
      <c r="B1562" s="11" t="str">
        <f>VLOOKUP(A1562,Entidades!$A$1:$B$229,2,FALSE)</f>
        <v>CORPORACIÓN PARA EL DESARROLLO SOSTENIBLE DEL ARCHIPIÉLAGO DE SAN ANDRÉS, PROVIDENCIA Y SANTA CATALINA (CORALINA)</v>
      </c>
      <c r="C1562" s="11" t="s">
        <v>15</v>
      </c>
      <c r="D1562" s="12"/>
      <c r="E1562" s="12">
        <v>0</v>
      </c>
      <c r="F1562" s="12">
        <f t="shared" si="48"/>
        <v>0</v>
      </c>
      <c r="G1562" s="13" t="str">
        <f t="shared" si="49"/>
        <v>NA</v>
      </c>
    </row>
    <row r="1563" spans="1:7" x14ac:dyDescent="0.3">
      <c r="A1563" s="10" t="s">
        <v>219</v>
      </c>
      <c r="B1563" s="11" t="str">
        <f>VLOOKUP(A1563,Entidades!$A$1:$B$229,2,FALSE)</f>
        <v>CORPORACIÓN PARA EL DESARROLLO SOSTENIBLE DEL ÁREA DE MANEJO ESPECIAL LA MACARENA (CORMACARENA)</v>
      </c>
      <c r="C1563" s="11" t="s">
        <v>5</v>
      </c>
      <c r="D1563" s="12">
        <v>111242010</v>
      </c>
      <c r="E1563" s="12"/>
      <c r="F1563" s="12">
        <f t="shared" si="48"/>
        <v>-111242010</v>
      </c>
      <c r="G1563" s="13">
        <f t="shared" si="49"/>
        <v>-1</v>
      </c>
    </row>
    <row r="1564" spans="1:7" x14ac:dyDescent="0.3">
      <c r="A1564" s="10" t="s">
        <v>219</v>
      </c>
      <c r="B1564" s="11" t="str">
        <f>VLOOKUP(A1564,Entidades!$A$1:$B$229,2,FALSE)</f>
        <v>CORPORACIÓN PARA EL DESARROLLO SOSTENIBLE DEL ÁREA DE MANEJO ESPECIAL LA MACARENA (CORMACARENA)</v>
      </c>
      <c r="C1564" s="11" t="s">
        <v>11</v>
      </c>
      <c r="D1564" s="12">
        <v>0</v>
      </c>
      <c r="E1564" s="12">
        <v>0</v>
      </c>
      <c r="F1564" s="12">
        <f t="shared" si="48"/>
        <v>0</v>
      </c>
      <c r="G1564" s="13" t="str">
        <f t="shared" si="49"/>
        <v>NA</v>
      </c>
    </row>
    <row r="1565" spans="1:7" x14ac:dyDescent="0.3">
      <c r="A1565" s="10" t="s">
        <v>220</v>
      </c>
      <c r="B1565" s="11" t="str">
        <f>VLOOKUP(A1565,Entidades!$A$1:$B$229,2,FALSE)</f>
        <v>CORPORACIÓN PARA EL DESARROLLO SOSTENIBLE DE LA MOJANA Y EL SAN JORGE (CORPOMOJANA)</v>
      </c>
      <c r="C1565" s="11" t="s">
        <v>5</v>
      </c>
      <c r="D1565" s="12">
        <v>890705</v>
      </c>
      <c r="E1565" s="12"/>
      <c r="F1565" s="12">
        <f t="shared" si="48"/>
        <v>-890705</v>
      </c>
      <c r="G1565" s="13">
        <f t="shared" si="49"/>
        <v>-1</v>
      </c>
    </row>
    <row r="1566" spans="1:7" x14ac:dyDescent="0.3">
      <c r="A1566" s="10" t="s">
        <v>220</v>
      </c>
      <c r="B1566" s="11" t="str">
        <f>VLOOKUP(A1566,Entidades!$A$1:$B$229,2,FALSE)</f>
        <v>CORPORACIÓN PARA EL DESARROLLO SOSTENIBLE DE LA MOJANA Y EL SAN JORGE (CORPOMOJANA)</v>
      </c>
      <c r="C1566" s="11" t="s">
        <v>6</v>
      </c>
      <c r="D1566" s="12">
        <v>623220</v>
      </c>
      <c r="E1566" s="12">
        <v>443560</v>
      </c>
      <c r="F1566" s="12">
        <f t="shared" si="48"/>
        <v>-179660</v>
      </c>
      <c r="G1566" s="13">
        <f t="shared" si="49"/>
        <v>-0.2882770129328327</v>
      </c>
    </row>
    <row r="1567" spans="1:7" x14ac:dyDescent="0.3">
      <c r="A1567" s="10" t="s">
        <v>220</v>
      </c>
      <c r="B1567" s="11" t="str">
        <f>VLOOKUP(A1567,Entidades!$A$1:$B$229,2,FALSE)</f>
        <v>CORPORACIÓN PARA EL DESARROLLO SOSTENIBLE DE LA MOJANA Y EL SAN JORGE (CORPOMOJANA)</v>
      </c>
      <c r="C1567" s="11" t="s">
        <v>7</v>
      </c>
      <c r="D1567" s="12">
        <v>38588587</v>
      </c>
      <c r="E1567" s="12">
        <v>40379702</v>
      </c>
      <c r="F1567" s="12">
        <f t="shared" si="48"/>
        <v>1791115</v>
      </c>
      <c r="G1567" s="13">
        <f t="shared" si="49"/>
        <v>4.6415666891353138E-2</v>
      </c>
    </row>
    <row r="1568" spans="1:7" x14ac:dyDescent="0.3">
      <c r="A1568" s="10" t="s">
        <v>220</v>
      </c>
      <c r="B1568" s="11" t="str">
        <f>VLOOKUP(A1568,Entidades!$A$1:$B$229,2,FALSE)</f>
        <v>CORPORACIÓN PARA EL DESARROLLO SOSTENIBLE DE LA MOJANA Y EL SAN JORGE (CORPOMOJANA)</v>
      </c>
      <c r="C1568" s="11" t="s">
        <v>8</v>
      </c>
      <c r="D1568" s="12">
        <v>520723526</v>
      </c>
      <c r="E1568" s="12">
        <v>742639619</v>
      </c>
      <c r="F1568" s="12">
        <f t="shared" si="48"/>
        <v>221916093</v>
      </c>
      <c r="G1568" s="13">
        <f t="shared" si="49"/>
        <v>0.42616874775118191</v>
      </c>
    </row>
    <row r="1569" spans="1:7" x14ac:dyDescent="0.3">
      <c r="A1569" s="10" t="s">
        <v>220</v>
      </c>
      <c r="B1569" s="11" t="str">
        <f>VLOOKUP(A1569,Entidades!$A$1:$B$229,2,FALSE)</f>
        <v>CORPORACIÓN PARA EL DESARROLLO SOSTENIBLE DE LA MOJANA Y EL SAN JORGE (CORPOMOJANA)</v>
      </c>
      <c r="C1569" s="11" t="s">
        <v>11</v>
      </c>
      <c r="D1569" s="12">
        <v>27236275</v>
      </c>
      <c r="E1569" s="12">
        <v>22061097</v>
      </c>
      <c r="F1569" s="12">
        <f t="shared" si="48"/>
        <v>-5175178</v>
      </c>
      <c r="G1569" s="13">
        <f t="shared" si="49"/>
        <v>-0.19001049152279451</v>
      </c>
    </row>
    <row r="1570" spans="1:7" x14ac:dyDescent="0.3">
      <c r="A1570" s="10" t="s">
        <v>220</v>
      </c>
      <c r="B1570" s="11" t="str">
        <f>VLOOKUP(A1570,Entidades!$A$1:$B$229,2,FALSE)</f>
        <v>CORPORACIÓN PARA EL DESARROLLO SOSTENIBLE DE LA MOJANA Y EL SAN JORGE (CORPOMOJANA)</v>
      </c>
      <c r="C1570" s="11" t="s">
        <v>12</v>
      </c>
      <c r="D1570" s="12">
        <v>40214998</v>
      </c>
      <c r="E1570" s="12">
        <v>17088659</v>
      </c>
      <c r="F1570" s="12">
        <f t="shared" si="48"/>
        <v>-23126339</v>
      </c>
      <c r="G1570" s="13">
        <f t="shared" si="49"/>
        <v>-0.57506751585565163</v>
      </c>
    </row>
    <row r="1571" spans="1:7" x14ac:dyDescent="0.3">
      <c r="A1571" s="10" t="s">
        <v>220</v>
      </c>
      <c r="B1571" s="11" t="str">
        <f>VLOOKUP(A1571,Entidades!$A$1:$B$229,2,FALSE)</f>
        <v>CORPORACIÓN PARA EL DESARROLLO SOSTENIBLE DE LA MOJANA Y EL SAN JORGE (CORPOMOJANA)</v>
      </c>
      <c r="C1571" s="11" t="s">
        <v>13</v>
      </c>
      <c r="D1571" s="12">
        <v>76387424</v>
      </c>
      <c r="E1571" s="12">
        <v>18269195</v>
      </c>
      <c r="F1571" s="12">
        <f t="shared" si="48"/>
        <v>-58118229</v>
      </c>
      <c r="G1571" s="13">
        <f t="shared" si="49"/>
        <v>-0.76083504268974955</v>
      </c>
    </row>
    <row r="1572" spans="1:7" x14ac:dyDescent="0.3">
      <c r="A1572" s="10" t="s">
        <v>220</v>
      </c>
      <c r="B1572" s="11" t="str">
        <f>VLOOKUP(A1572,Entidades!$A$1:$B$229,2,FALSE)</f>
        <v>CORPORACIÓN PARA EL DESARROLLO SOSTENIBLE DE LA MOJANA Y EL SAN JORGE (CORPOMOJANA)</v>
      </c>
      <c r="C1572" s="11" t="s">
        <v>14</v>
      </c>
      <c r="D1572" s="12">
        <v>10499421</v>
      </c>
      <c r="E1572" s="12">
        <v>25615150</v>
      </c>
      <c r="F1572" s="12">
        <f t="shared" si="48"/>
        <v>15115729</v>
      </c>
      <c r="G1572" s="13">
        <f t="shared" si="49"/>
        <v>1.4396726257571728</v>
      </c>
    </row>
    <row r="1573" spans="1:7" x14ac:dyDescent="0.3">
      <c r="A1573" s="10" t="s">
        <v>220</v>
      </c>
      <c r="B1573" s="11" t="str">
        <f>VLOOKUP(A1573,Entidades!$A$1:$B$229,2,FALSE)</f>
        <v>CORPORACIÓN PARA EL DESARROLLO SOSTENIBLE DE LA MOJANA Y EL SAN JORGE (CORPOMOJANA)</v>
      </c>
      <c r="C1573" s="11" t="s">
        <v>292</v>
      </c>
      <c r="D1573" s="12">
        <v>101928890</v>
      </c>
      <c r="E1573" s="12">
        <v>104629612</v>
      </c>
      <c r="F1573" s="12">
        <f t="shared" si="48"/>
        <v>2700722</v>
      </c>
      <c r="G1573" s="13">
        <f t="shared" si="49"/>
        <v>2.6496138631549898E-2</v>
      </c>
    </row>
    <row r="1574" spans="1:7" x14ac:dyDescent="0.3">
      <c r="A1574" s="10" t="s">
        <v>220</v>
      </c>
      <c r="B1574" s="11" t="str">
        <f>VLOOKUP(A1574,Entidades!$A$1:$B$229,2,FALSE)</f>
        <v>CORPORACIÓN PARA EL DESARROLLO SOSTENIBLE DE LA MOJANA Y EL SAN JORGE (CORPOMOJANA)</v>
      </c>
      <c r="C1574" s="11" t="s">
        <v>15</v>
      </c>
      <c r="D1574" s="12">
        <v>17221000</v>
      </c>
      <c r="E1574" s="12">
        <v>1137983</v>
      </c>
      <c r="F1574" s="12">
        <f t="shared" si="48"/>
        <v>-16083017</v>
      </c>
      <c r="G1574" s="13">
        <f t="shared" si="49"/>
        <v>-0.93391887811393071</v>
      </c>
    </row>
    <row r="1575" spans="1:7" x14ac:dyDescent="0.3">
      <c r="A1575" s="10" t="s">
        <v>220</v>
      </c>
      <c r="B1575" s="11" t="str">
        <f>VLOOKUP(A1575,Entidades!$A$1:$B$229,2,FALSE)</f>
        <v>CORPORACIÓN PARA EL DESARROLLO SOSTENIBLE DE LA MOJANA Y EL SAN JORGE (CORPOMOJANA)</v>
      </c>
      <c r="C1575" s="11" t="s">
        <v>16</v>
      </c>
      <c r="D1575" s="12"/>
      <c r="E1575" s="12">
        <v>1680000</v>
      </c>
      <c r="F1575" s="12">
        <f t="shared" si="48"/>
        <v>1680000</v>
      </c>
      <c r="G1575" s="13" t="str">
        <f t="shared" si="49"/>
        <v>NA</v>
      </c>
    </row>
    <row r="1576" spans="1:7" x14ac:dyDescent="0.3">
      <c r="A1576" s="10" t="s">
        <v>221</v>
      </c>
      <c r="B1576" s="11" t="str">
        <f>VLOOKUP(A1576,Entidades!$A$1:$B$229,2,FALSE)</f>
        <v>CORPORACIÓN AUTÓNOMA REGIONAL DE LA ORINOQUIA (CORPORINOQUIA)</v>
      </c>
      <c r="C1576" s="11" t="s">
        <v>6</v>
      </c>
      <c r="D1576" s="12">
        <v>8000000</v>
      </c>
      <c r="E1576" s="12"/>
      <c r="F1576" s="12">
        <f t="shared" si="48"/>
        <v>-8000000</v>
      </c>
      <c r="G1576" s="13">
        <f t="shared" si="49"/>
        <v>-1</v>
      </c>
    </row>
    <row r="1577" spans="1:7" x14ac:dyDescent="0.3">
      <c r="A1577" s="10" t="s">
        <v>221</v>
      </c>
      <c r="B1577" s="11" t="str">
        <f>VLOOKUP(A1577,Entidades!$A$1:$B$229,2,FALSE)</f>
        <v>CORPORACIÓN AUTÓNOMA REGIONAL DE LA ORINOQUIA (CORPORINOQUIA)</v>
      </c>
      <c r="C1577" s="11" t="s">
        <v>7</v>
      </c>
      <c r="D1577" s="12">
        <v>27074000</v>
      </c>
      <c r="E1577" s="12">
        <v>70000000</v>
      </c>
      <c r="F1577" s="12">
        <f t="shared" si="48"/>
        <v>42926000</v>
      </c>
      <c r="G1577" s="13">
        <f t="shared" si="49"/>
        <v>1.5855063898943635</v>
      </c>
    </row>
    <row r="1578" spans="1:7" x14ac:dyDescent="0.3">
      <c r="A1578" s="10" t="s">
        <v>221</v>
      </c>
      <c r="B1578" s="11" t="str">
        <f>VLOOKUP(A1578,Entidades!$A$1:$B$229,2,FALSE)</f>
        <v>CORPORACIÓN AUTÓNOMA REGIONAL DE LA ORINOQUIA (CORPORINOQUIA)</v>
      </c>
      <c r="C1578" s="11" t="s">
        <v>292</v>
      </c>
      <c r="D1578" s="12">
        <v>30926000</v>
      </c>
      <c r="E1578" s="12"/>
      <c r="F1578" s="12">
        <f t="shared" si="48"/>
        <v>-30926000</v>
      </c>
      <c r="G1578" s="13">
        <f t="shared" si="49"/>
        <v>-1</v>
      </c>
    </row>
    <row r="1579" spans="1:7" x14ac:dyDescent="0.3">
      <c r="A1579" s="10" t="s">
        <v>288</v>
      </c>
      <c r="B1579" s="11" t="str">
        <f>VLOOKUP(A1579,Entidades!$A$1:$B$229,2,FALSE)</f>
        <v>CORPORACIÓN AUTÓNOMA REGIONAL DE SUCRE (CARSUCRE)</v>
      </c>
      <c r="C1579" s="11" t="s">
        <v>7</v>
      </c>
      <c r="D1579" s="12">
        <v>23123227</v>
      </c>
      <c r="E1579" s="12">
        <v>38263186</v>
      </c>
      <c r="F1579" s="12">
        <f t="shared" si="48"/>
        <v>15139959</v>
      </c>
      <c r="G1579" s="13">
        <f t="shared" si="49"/>
        <v>0.65475112967580174</v>
      </c>
    </row>
    <row r="1580" spans="1:7" x14ac:dyDescent="0.3">
      <c r="A1580" s="10" t="s">
        <v>288</v>
      </c>
      <c r="B1580" s="11" t="str">
        <f>VLOOKUP(A1580,Entidades!$A$1:$B$229,2,FALSE)</f>
        <v>CORPORACIÓN AUTÓNOMA REGIONAL DE SUCRE (CARSUCRE)</v>
      </c>
      <c r="C1580" s="11" t="s">
        <v>8</v>
      </c>
      <c r="D1580" s="12"/>
      <c r="E1580" s="12">
        <v>20000000</v>
      </c>
      <c r="F1580" s="12">
        <f t="shared" si="48"/>
        <v>20000000</v>
      </c>
      <c r="G1580" s="13" t="str">
        <f t="shared" si="49"/>
        <v>NA</v>
      </c>
    </row>
    <row r="1581" spans="1:7" x14ac:dyDescent="0.3">
      <c r="A1581" s="10" t="s">
        <v>288</v>
      </c>
      <c r="B1581" s="11" t="str">
        <f>VLOOKUP(A1581,Entidades!$A$1:$B$229,2,FALSE)</f>
        <v>CORPORACIÓN AUTÓNOMA REGIONAL DE SUCRE (CARSUCRE)</v>
      </c>
      <c r="C1581" s="11" t="s">
        <v>12</v>
      </c>
      <c r="D1581" s="12">
        <v>20281100</v>
      </c>
      <c r="E1581" s="12">
        <v>6768000</v>
      </c>
      <c r="F1581" s="12">
        <f t="shared" si="48"/>
        <v>-13513100</v>
      </c>
      <c r="G1581" s="13">
        <f t="shared" si="49"/>
        <v>-0.66629028997440964</v>
      </c>
    </row>
    <row r="1582" spans="1:7" x14ac:dyDescent="0.3">
      <c r="A1582" s="10" t="s">
        <v>288</v>
      </c>
      <c r="B1582" s="11" t="str">
        <f>VLOOKUP(A1582,Entidades!$A$1:$B$229,2,FALSE)</f>
        <v>CORPORACIÓN AUTÓNOMA REGIONAL DE SUCRE (CARSUCRE)</v>
      </c>
      <c r="C1582" s="11" t="s">
        <v>13</v>
      </c>
      <c r="D1582" s="12">
        <v>19249291</v>
      </c>
      <c r="E1582" s="12">
        <v>10435414</v>
      </c>
      <c r="F1582" s="12">
        <f t="shared" si="48"/>
        <v>-8813877</v>
      </c>
      <c r="G1582" s="13">
        <f t="shared" si="49"/>
        <v>-0.4578806045375905</v>
      </c>
    </row>
    <row r="1583" spans="1:7" x14ac:dyDescent="0.3">
      <c r="A1583" s="10" t="s">
        <v>288</v>
      </c>
      <c r="B1583" s="11" t="str">
        <f>VLOOKUP(A1583,Entidades!$A$1:$B$229,2,FALSE)</f>
        <v>CORPORACIÓN AUTÓNOMA REGIONAL DE SUCRE (CARSUCRE)</v>
      </c>
      <c r="C1583" s="11" t="s">
        <v>292</v>
      </c>
      <c r="D1583" s="12">
        <v>101000000</v>
      </c>
      <c r="E1583" s="12">
        <v>101000000</v>
      </c>
      <c r="F1583" s="12">
        <f t="shared" si="48"/>
        <v>0</v>
      </c>
      <c r="G1583" s="13">
        <f t="shared" si="49"/>
        <v>0</v>
      </c>
    </row>
    <row r="1584" spans="1:7" x14ac:dyDescent="0.3">
      <c r="A1584" s="10" t="s">
        <v>222</v>
      </c>
      <c r="B1584" s="11" t="str">
        <f>VLOOKUP(A1584,Entidades!$A$1:$B$229,2,FALSE)</f>
        <v>CORPORACIÓN AUTÓNOMA REGIONAL DEL ALTO MAGDALENA (CAM)</v>
      </c>
      <c r="C1584" s="11" t="s">
        <v>7</v>
      </c>
      <c r="D1584" s="12">
        <v>23279000</v>
      </c>
      <c r="E1584" s="12">
        <v>24500000</v>
      </c>
      <c r="F1584" s="12">
        <f t="shared" si="48"/>
        <v>1221000</v>
      </c>
      <c r="G1584" s="13">
        <f t="shared" si="49"/>
        <v>5.2450706645474465E-2</v>
      </c>
    </row>
    <row r="1585" spans="1:7" x14ac:dyDescent="0.3">
      <c r="A1585" s="10" t="s">
        <v>222</v>
      </c>
      <c r="B1585" s="11" t="str">
        <f>VLOOKUP(A1585,Entidades!$A$1:$B$229,2,FALSE)</f>
        <v>CORPORACIÓN AUTÓNOMA REGIONAL DEL ALTO MAGDALENA (CAM)</v>
      </c>
      <c r="C1585" s="11" t="s">
        <v>11</v>
      </c>
      <c r="D1585" s="12">
        <v>1057674</v>
      </c>
      <c r="E1585" s="12">
        <v>2398208</v>
      </c>
      <c r="F1585" s="12">
        <f t="shared" si="48"/>
        <v>1340534</v>
      </c>
      <c r="G1585" s="13">
        <f t="shared" si="49"/>
        <v>1.2674359017996093</v>
      </c>
    </row>
    <row r="1586" spans="1:7" x14ac:dyDescent="0.3">
      <c r="A1586" s="10" t="s">
        <v>223</v>
      </c>
      <c r="B1586" s="11" t="str">
        <f>VLOOKUP(A1586,Entidades!$A$1:$B$229,2,FALSE)</f>
        <v>CORPORACIÓN AUTÓNOMA REGIONAL DEL CENTRO DE ANTIOQUIA (CORANTIOQUIA)</v>
      </c>
      <c r="C1586" s="11" t="s">
        <v>11</v>
      </c>
      <c r="D1586" s="12">
        <v>14562893</v>
      </c>
      <c r="E1586" s="12">
        <v>0</v>
      </c>
      <c r="F1586" s="12">
        <f t="shared" si="48"/>
        <v>-14562893</v>
      </c>
      <c r="G1586" s="13">
        <f t="shared" si="49"/>
        <v>-1</v>
      </c>
    </row>
    <row r="1587" spans="1:7" x14ac:dyDescent="0.3">
      <c r="A1587" s="10" t="s">
        <v>224</v>
      </c>
      <c r="B1587" s="11" t="str">
        <f>VLOOKUP(A1587,Entidades!$A$1:$B$229,2,FALSE)</f>
        <v>CORPORACIÓN AUTÓNOMA REGIONAL DE SANTANDER (CAS)</v>
      </c>
      <c r="C1587" s="11" t="s">
        <v>7</v>
      </c>
      <c r="D1587" s="12">
        <v>84440000</v>
      </c>
      <c r="E1587" s="12">
        <v>89100000</v>
      </c>
      <c r="F1587" s="12">
        <f t="shared" si="48"/>
        <v>4660000</v>
      </c>
      <c r="G1587" s="13">
        <f t="shared" si="49"/>
        <v>5.5187115111321648E-2</v>
      </c>
    </row>
    <row r="1588" spans="1:7" x14ac:dyDescent="0.3">
      <c r="A1588" s="10" t="s">
        <v>225</v>
      </c>
      <c r="B1588" s="11" t="str">
        <f>VLOOKUP(A1588,Entidades!$A$1:$B$229,2,FALSE)</f>
        <v>CORPORACIÓN AUTÓNOMA REGIONAL DE BOYACÁ (CORPOBOYACÁ)</v>
      </c>
      <c r="C1588" s="11" t="s">
        <v>7</v>
      </c>
      <c r="D1588" s="12"/>
      <c r="E1588" s="12">
        <v>34500000</v>
      </c>
      <c r="F1588" s="12">
        <f t="shared" si="48"/>
        <v>34500000</v>
      </c>
      <c r="G1588" s="13" t="str">
        <f t="shared" si="49"/>
        <v>NA</v>
      </c>
    </row>
    <row r="1589" spans="1:7" x14ac:dyDescent="0.3">
      <c r="A1589" s="10" t="s">
        <v>225</v>
      </c>
      <c r="B1589" s="11" t="str">
        <f>VLOOKUP(A1589,Entidades!$A$1:$B$229,2,FALSE)</f>
        <v>CORPORACIÓN AUTÓNOMA REGIONAL DE BOYACÁ (CORPOBOYACÁ)</v>
      </c>
      <c r="C1589" s="11" t="s">
        <v>11</v>
      </c>
      <c r="D1589" s="12">
        <v>19807272</v>
      </c>
      <c r="E1589" s="12"/>
      <c r="F1589" s="12">
        <f t="shared" si="48"/>
        <v>-19807272</v>
      </c>
      <c r="G1589" s="13">
        <f t="shared" si="49"/>
        <v>-1</v>
      </c>
    </row>
    <row r="1590" spans="1:7" x14ac:dyDescent="0.3">
      <c r="A1590" s="10" t="s">
        <v>225</v>
      </c>
      <c r="B1590" s="11" t="str">
        <f>VLOOKUP(A1590,Entidades!$A$1:$B$229,2,FALSE)</f>
        <v>CORPORACIÓN AUTÓNOMA REGIONAL DE BOYACÁ (CORPOBOYACÁ)</v>
      </c>
      <c r="C1590" s="11" t="s">
        <v>13</v>
      </c>
      <c r="D1590" s="12">
        <v>37720774.32</v>
      </c>
      <c r="E1590" s="12">
        <v>34100635</v>
      </c>
      <c r="F1590" s="12">
        <f t="shared" si="48"/>
        <v>-3620139.3200000003</v>
      </c>
      <c r="G1590" s="13">
        <f t="shared" si="49"/>
        <v>-9.5972030936824104E-2</v>
      </c>
    </row>
    <row r="1591" spans="1:7" x14ac:dyDescent="0.3">
      <c r="A1591" s="10" t="s">
        <v>226</v>
      </c>
      <c r="B1591" s="11" t="str">
        <f>VLOOKUP(A1591,Entidades!$A$1:$B$229,2,FALSE)</f>
        <v>CORPORACIÓN AUTÓNOMA REGIONAL DE CHIVOR (CORPOCHIVOR)</v>
      </c>
      <c r="C1591" s="11" t="s">
        <v>8</v>
      </c>
      <c r="D1591" s="12">
        <v>526691892</v>
      </c>
      <c r="E1591" s="12">
        <v>1053461034</v>
      </c>
      <c r="F1591" s="12">
        <f t="shared" si="48"/>
        <v>526769142</v>
      </c>
      <c r="G1591" s="13">
        <f t="shared" si="49"/>
        <v>1.0001466701902448</v>
      </c>
    </row>
    <row r="1592" spans="1:7" x14ac:dyDescent="0.3">
      <c r="A1592" s="10" t="s">
        <v>226</v>
      </c>
      <c r="B1592" s="11" t="str">
        <f>VLOOKUP(A1592,Entidades!$A$1:$B$229,2,FALSE)</f>
        <v>CORPORACIÓN AUTÓNOMA REGIONAL DE CHIVOR (CORPOCHIVOR)</v>
      </c>
      <c r="C1592" s="11" t="s">
        <v>12</v>
      </c>
      <c r="D1592" s="12">
        <v>325130891</v>
      </c>
      <c r="E1592" s="12">
        <v>246835418</v>
      </c>
      <c r="F1592" s="12">
        <f t="shared" si="48"/>
        <v>-78295473</v>
      </c>
      <c r="G1592" s="13">
        <f t="shared" si="49"/>
        <v>-0.24081216263144925</v>
      </c>
    </row>
    <row r="1593" spans="1:7" x14ac:dyDescent="0.3">
      <c r="A1593" s="10" t="s">
        <v>226</v>
      </c>
      <c r="B1593" s="11" t="str">
        <f>VLOOKUP(A1593,Entidades!$A$1:$B$229,2,FALSE)</f>
        <v>CORPORACIÓN AUTÓNOMA REGIONAL DE CHIVOR (CORPOCHIVOR)</v>
      </c>
      <c r="C1593" s="11" t="s">
        <v>13</v>
      </c>
      <c r="D1593" s="12">
        <v>24468494</v>
      </c>
      <c r="E1593" s="12">
        <v>2371187568</v>
      </c>
      <c r="F1593" s="12">
        <f t="shared" si="48"/>
        <v>2346719074</v>
      </c>
      <c r="G1593" s="13">
        <f t="shared" si="49"/>
        <v>95.907785497546357</v>
      </c>
    </row>
    <row r="1594" spans="1:7" x14ac:dyDescent="0.3">
      <c r="A1594" s="10" t="s">
        <v>226</v>
      </c>
      <c r="B1594" s="11" t="str">
        <f>VLOOKUP(A1594,Entidades!$A$1:$B$229,2,FALSE)</f>
        <v>CORPORACIÓN AUTÓNOMA REGIONAL DE CHIVOR (CORPOCHIVOR)</v>
      </c>
      <c r="C1594" s="11" t="s">
        <v>292</v>
      </c>
      <c r="D1594" s="12">
        <v>119647870</v>
      </c>
      <c r="E1594" s="12">
        <v>98320756</v>
      </c>
      <c r="F1594" s="12">
        <f t="shared" si="48"/>
        <v>-21327114</v>
      </c>
      <c r="G1594" s="13">
        <f t="shared" si="49"/>
        <v>-0.17824900685653661</v>
      </c>
    </row>
    <row r="1595" spans="1:7" x14ac:dyDescent="0.3">
      <c r="A1595" s="10" t="s">
        <v>226</v>
      </c>
      <c r="B1595" s="11" t="str">
        <f>VLOOKUP(A1595,Entidades!$A$1:$B$229,2,FALSE)</f>
        <v>CORPORACIÓN AUTÓNOMA REGIONAL DE CHIVOR (CORPOCHIVOR)</v>
      </c>
      <c r="C1595" s="11" t="s">
        <v>15</v>
      </c>
      <c r="D1595" s="12">
        <v>183840289</v>
      </c>
      <c r="E1595" s="12">
        <v>157704886</v>
      </c>
      <c r="F1595" s="12">
        <f t="shared" si="48"/>
        <v>-26135403</v>
      </c>
      <c r="G1595" s="13">
        <f t="shared" si="49"/>
        <v>-0.14216363095469242</v>
      </c>
    </row>
    <row r="1596" spans="1:7" x14ac:dyDescent="0.3">
      <c r="A1596" s="10" t="s">
        <v>227</v>
      </c>
      <c r="B1596" s="11" t="str">
        <f>VLOOKUP(A1596,Entidades!$A$1:$B$229,2,FALSE)</f>
        <v>CORPORACIÓN AUTÓNOMA REGIONAL DEL GUAVIO (CORPOGUAVIO)</v>
      </c>
      <c r="C1596" s="11" t="s">
        <v>4</v>
      </c>
      <c r="D1596" s="12">
        <v>11698813.67</v>
      </c>
      <c r="E1596" s="12"/>
      <c r="F1596" s="12">
        <f t="shared" si="48"/>
        <v>-11698813.67</v>
      </c>
      <c r="G1596" s="13">
        <f t="shared" si="49"/>
        <v>-1</v>
      </c>
    </row>
    <row r="1597" spans="1:7" x14ac:dyDescent="0.3">
      <c r="A1597" s="10" t="s">
        <v>227</v>
      </c>
      <c r="B1597" s="11" t="str">
        <f>VLOOKUP(A1597,Entidades!$A$1:$B$229,2,FALSE)</f>
        <v>CORPORACIÓN AUTÓNOMA REGIONAL DEL GUAVIO (CORPOGUAVIO)</v>
      </c>
      <c r="C1597" s="11" t="s">
        <v>13</v>
      </c>
      <c r="D1597" s="12">
        <v>120198171</v>
      </c>
      <c r="E1597" s="12">
        <v>113650162</v>
      </c>
      <c r="F1597" s="12">
        <f t="shared" si="48"/>
        <v>-6548009</v>
      </c>
      <c r="G1597" s="13">
        <f t="shared" si="49"/>
        <v>-5.4476777354623807E-2</v>
      </c>
    </row>
    <row r="1598" spans="1:7" x14ac:dyDescent="0.3">
      <c r="A1598" s="10" t="s">
        <v>227</v>
      </c>
      <c r="B1598" s="11" t="str">
        <f>VLOOKUP(A1598,Entidades!$A$1:$B$229,2,FALSE)</f>
        <v>CORPORACIÓN AUTÓNOMA REGIONAL DEL GUAVIO (CORPOGUAVIO)</v>
      </c>
      <c r="C1598" s="11" t="s">
        <v>292</v>
      </c>
      <c r="D1598" s="12">
        <v>90449849.780000001</v>
      </c>
      <c r="E1598" s="12">
        <v>101720370.61999999</v>
      </c>
      <c r="F1598" s="12">
        <f t="shared" si="48"/>
        <v>11270520.839999989</v>
      </c>
      <c r="G1598" s="13">
        <f t="shared" si="49"/>
        <v>0.1246051913564603</v>
      </c>
    </row>
    <row r="1599" spans="1:7" x14ac:dyDescent="0.3">
      <c r="A1599" s="10" t="s">
        <v>289</v>
      </c>
      <c r="B1599" s="11" t="str">
        <f>VLOOKUP(A1599,Entidades!$A$1:$B$229,2,FALSE)</f>
        <v>CORPORACIÓN AUTÓNOMA REGIONAL DEL CANAL DEL DIQUE (CARDIQUE)</v>
      </c>
      <c r="C1599" s="11" t="s">
        <v>12</v>
      </c>
      <c r="D1599" s="12">
        <v>7000000000</v>
      </c>
      <c r="E1599" s="12"/>
      <c r="F1599" s="12">
        <f t="shared" si="48"/>
        <v>-7000000000</v>
      </c>
      <c r="G1599" s="13">
        <f t="shared" si="49"/>
        <v>-1</v>
      </c>
    </row>
    <row r="1600" spans="1:7" x14ac:dyDescent="0.3">
      <c r="A1600" s="10" t="s">
        <v>228</v>
      </c>
      <c r="B1600" s="11" t="str">
        <f>VLOOKUP(A1600,Entidades!$A$1:$B$229,2,FALSE)</f>
        <v>CORPORACIÓN AUTÓNOMA REGIONAL DEL SUR DE BOLIVAR (CSB)</v>
      </c>
      <c r="C1600" s="11" t="s">
        <v>5</v>
      </c>
      <c r="D1600" s="12"/>
      <c r="E1600" s="12">
        <v>28000000</v>
      </c>
      <c r="F1600" s="12">
        <f t="shared" si="48"/>
        <v>28000000</v>
      </c>
      <c r="G1600" s="13" t="str">
        <f t="shared" si="49"/>
        <v>NA</v>
      </c>
    </row>
    <row r="1601" spans="1:7" x14ac:dyDescent="0.3">
      <c r="A1601" s="10" t="s">
        <v>228</v>
      </c>
      <c r="B1601" s="11" t="str">
        <f>VLOOKUP(A1601,Entidades!$A$1:$B$229,2,FALSE)</f>
        <v>CORPORACIÓN AUTÓNOMA REGIONAL DEL SUR DE BOLIVAR (CSB)</v>
      </c>
      <c r="C1601" s="11" t="s">
        <v>7</v>
      </c>
      <c r="D1601" s="12">
        <v>10000000</v>
      </c>
      <c r="E1601" s="12">
        <v>30000000</v>
      </c>
      <c r="F1601" s="12">
        <f t="shared" si="48"/>
        <v>20000000</v>
      </c>
      <c r="G1601" s="13">
        <f t="shared" si="49"/>
        <v>2</v>
      </c>
    </row>
    <row r="1602" spans="1:7" x14ac:dyDescent="0.3">
      <c r="A1602" s="10" t="s">
        <v>228</v>
      </c>
      <c r="B1602" s="11" t="str">
        <f>VLOOKUP(A1602,Entidades!$A$1:$B$229,2,FALSE)</f>
        <v>CORPORACIÓN AUTÓNOMA REGIONAL DEL SUR DE BOLIVAR (CSB)</v>
      </c>
      <c r="C1602" s="11" t="s">
        <v>8</v>
      </c>
      <c r="D1602" s="12">
        <v>63560000</v>
      </c>
      <c r="E1602" s="12"/>
      <c r="F1602" s="12">
        <f t="shared" si="48"/>
        <v>-63560000</v>
      </c>
      <c r="G1602" s="13">
        <f t="shared" si="49"/>
        <v>-1</v>
      </c>
    </row>
    <row r="1603" spans="1:7" x14ac:dyDescent="0.3">
      <c r="A1603" s="10" t="s">
        <v>228</v>
      </c>
      <c r="B1603" s="11" t="str">
        <f>VLOOKUP(A1603,Entidades!$A$1:$B$229,2,FALSE)</f>
        <v>CORPORACIÓN AUTÓNOMA REGIONAL DEL SUR DE BOLIVAR (CSB)</v>
      </c>
      <c r="C1603" s="11" t="s">
        <v>10</v>
      </c>
      <c r="D1603" s="12"/>
      <c r="E1603" s="12">
        <v>10000000</v>
      </c>
      <c r="F1603" s="12">
        <f t="shared" si="48"/>
        <v>10000000</v>
      </c>
      <c r="G1603" s="13" t="str">
        <f t="shared" si="49"/>
        <v>NA</v>
      </c>
    </row>
    <row r="1604" spans="1:7" x14ac:dyDescent="0.3">
      <c r="A1604" s="10" t="s">
        <v>228</v>
      </c>
      <c r="B1604" s="11" t="str">
        <f>VLOOKUP(A1604,Entidades!$A$1:$B$229,2,FALSE)</f>
        <v>CORPORACIÓN AUTÓNOMA REGIONAL DEL SUR DE BOLIVAR (CSB)</v>
      </c>
      <c r="C1604" s="11" t="s">
        <v>12</v>
      </c>
      <c r="D1604" s="12"/>
      <c r="E1604" s="12">
        <v>46000000</v>
      </c>
      <c r="F1604" s="12">
        <f t="shared" si="48"/>
        <v>46000000</v>
      </c>
      <c r="G1604" s="13" t="str">
        <f t="shared" si="49"/>
        <v>NA</v>
      </c>
    </row>
    <row r="1605" spans="1:7" x14ac:dyDescent="0.3">
      <c r="A1605" s="10" t="s">
        <v>228</v>
      </c>
      <c r="B1605" s="11" t="str">
        <f>VLOOKUP(A1605,Entidades!$A$1:$B$229,2,FALSE)</f>
        <v>CORPORACIÓN AUTÓNOMA REGIONAL DEL SUR DE BOLIVAR (CSB)</v>
      </c>
      <c r="C1605" s="11" t="s">
        <v>13</v>
      </c>
      <c r="D1605" s="12">
        <v>50210000</v>
      </c>
      <c r="E1605" s="12">
        <v>30000000</v>
      </c>
      <c r="F1605" s="12">
        <f t="shared" si="48"/>
        <v>-20210000</v>
      </c>
      <c r="G1605" s="13">
        <f t="shared" si="49"/>
        <v>-0.40250946026687912</v>
      </c>
    </row>
    <row r="1606" spans="1:7" x14ac:dyDescent="0.3">
      <c r="A1606" s="10" t="s">
        <v>228</v>
      </c>
      <c r="B1606" s="11" t="str">
        <f>VLOOKUP(A1606,Entidades!$A$1:$B$229,2,FALSE)</f>
        <v>CORPORACIÓN AUTÓNOMA REGIONAL DEL SUR DE BOLIVAR (CSB)</v>
      </c>
      <c r="C1606" s="11" t="s">
        <v>14</v>
      </c>
      <c r="D1606" s="12">
        <v>39862582</v>
      </c>
      <c r="E1606" s="12">
        <v>61137418</v>
      </c>
      <c r="F1606" s="12">
        <f t="shared" si="48"/>
        <v>21274836</v>
      </c>
      <c r="G1606" s="13">
        <f t="shared" si="49"/>
        <v>0.53370441483193432</v>
      </c>
    </row>
    <row r="1607" spans="1:7" x14ac:dyDescent="0.3">
      <c r="A1607" s="10" t="s">
        <v>228</v>
      </c>
      <c r="B1607" s="11" t="str">
        <f>VLOOKUP(A1607,Entidades!$A$1:$B$229,2,FALSE)</f>
        <v>CORPORACIÓN AUTÓNOMA REGIONAL DEL SUR DE BOLIVAR (CSB)</v>
      </c>
      <c r="C1607" s="11" t="s">
        <v>292</v>
      </c>
      <c r="D1607" s="12">
        <v>33720000</v>
      </c>
      <c r="E1607" s="12"/>
      <c r="F1607" s="12">
        <f t="shared" si="48"/>
        <v>-33720000</v>
      </c>
      <c r="G1607" s="13">
        <f t="shared" si="49"/>
        <v>-1</v>
      </c>
    </row>
    <row r="1608" spans="1:7" x14ac:dyDescent="0.3">
      <c r="A1608" s="10" t="s">
        <v>229</v>
      </c>
      <c r="B1608" s="11" t="str">
        <f>VLOOKUP(A1608,Entidades!$A$1:$B$229,2,FALSE)</f>
        <v>MINISTERIO DE LAS CULTURAS, LAS ARTES Y LOS SABERES - GESTION GENERAL</v>
      </c>
      <c r="C1608" s="11" t="s">
        <v>4</v>
      </c>
      <c r="D1608" s="12">
        <v>1939239483.6199999</v>
      </c>
      <c r="E1608" s="12">
        <v>24344820</v>
      </c>
      <c r="F1608" s="12">
        <f t="shared" si="48"/>
        <v>-1914894663.6199999</v>
      </c>
      <c r="G1608" s="13">
        <f t="shared" si="49"/>
        <v>-0.98744620238726</v>
      </c>
    </row>
    <row r="1609" spans="1:7" x14ac:dyDescent="0.3">
      <c r="A1609" s="10" t="s">
        <v>229</v>
      </c>
      <c r="B1609" s="11" t="str">
        <f>VLOOKUP(A1609,Entidades!$A$1:$B$229,2,FALSE)</f>
        <v>MINISTERIO DE LAS CULTURAS, LAS ARTES Y LOS SABERES - GESTION GENERAL</v>
      </c>
      <c r="C1609" s="11" t="s">
        <v>5</v>
      </c>
      <c r="D1609" s="12">
        <v>261785188.84999999</v>
      </c>
      <c r="E1609" s="12">
        <v>273408568</v>
      </c>
      <c r="F1609" s="12">
        <f t="shared" si="48"/>
        <v>11623379.150000006</v>
      </c>
      <c r="G1609" s="13">
        <f t="shared" si="49"/>
        <v>4.4400446033866621E-2</v>
      </c>
    </row>
    <row r="1610" spans="1:7" x14ac:dyDescent="0.3">
      <c r="A1610" s="10" t="s">
        <v>229</v>
      </c>
      <c r="B1610" s="11" t="str">
        <f>VLOOKUP(A1610,Entidades!$A$1:$B$229,2,FALSE)</f>
        <v>MINISTERIO DE LAS CULTURAS, LAS ARTES Y LOS SABERES - GESTION GENERAL</v>
      </c>
      <c r="C1610" s="11" t="s">
        <v>25</v>
      </c>
      <c r="D1610" s="12">
        <v>680277772</v>
      </c>
      <c r="E1610" s="12">
        <v>52690480</v>
      </c>
      <c r="F1610" s="12">
        <f t="shared" si="48"/>
        <v>-627587292</v>
      </c>
      <c r="G1610" s="13">
        <f t="shared" si="49"/>
        <v>-0.92254563919516097</v>
      </c>
    </row>
    <row r="1611" spans="1:7" x14ac:dyDescent="0.3">
      <c r="A1611" s="10" t="s">
        <v>229</v>
      </c>
      <c r="B1611" s="11" t="str">
        <f>VLOOKUP(A1611,Entidades!$A$1:$B$229,2,FALSE)</f>
        <v>MINISTERIO DE LAS CULTURAS, LAS ARTES Y LOS SABERES - GESTION GENERAL</v>
      </c>
      <c r="C1611" s="11" t="s">
        <v>6</v>
      </c>
      <c r="D1611" s="12">
        <v>248364142</v>
      </c>
      <c r="E1611" s="12">
        <v>350972057</v>
      </c>
      <c r="F1611" s="12">
        <f t="shared" si="48"/>
        <v>102607915</v>
      </c>
      <c r="G1611" s="13">
        <f t="shared" si="49"/>
        <v>0.41313498065272242</v>
      </c>
    </row>
    <row r="1612" spans="1:7" x14ac:dyDescent="0.3">
      <c r="A1612" s="10" t="s">
        <v>229</v>
      </c>
      <c r="B1612" s="11" t="str">
        <f>VLOOKUP(A1612,Entidades!$A$1:$B$229,2,FALSE)</f>
        <v>MINISTERIO DE LAS CULTURAS, LAS ARTES Y LOS SABERES - GESTION GENERAL</v>
      </c>
      <c r="C1612" s="11" t="s">
        <v>7</v>
      </c>
      <c r="D1612" s="12">
        <v>1573879207</v>
      </c>
      <c r="E1612" s="12">
        <v>1645098953</v>
      </c>
      <c r="F1612" s="12">
        <f t="shared" ref="F1612:F1675" si="50">E1612-D1612</f>
        <v>71219746</v>
      </c>
      <c r="G1612" s="13">
        <f t="shared" ref="G1612:G1675" si="51">IF(D1612&gt;0,((E1612-D1612)/D1612),"NA")</f>
        <v>4.5251087684011829E-2</v>
      </c>
    </row>
    <row r="1613" spans="1:7" x14ac:dyDescent="0.3">
      <c r="A1613" s="10" t="s">
        <v>229</v>
      </c>
      <c r="B1613" s="11" t="str">
        <f>VLOOKUP(A1613,Entidades!$A$1:$B$229,2,FALSE)</f>
        <v>MINISTERIO DE LAS CULTURAS, LAS ARTES Y LOS SABERES - GESTION GENERAL</v>
      </c>
      <c r="C1613" s="11" t="s">
        <v>8</v>
      </c>
      <c r="D1613" s="12">
        <v>42364351140</v>
      </c>
      <c r="E1613" s="12">
        <v>51150630273</v>
      </c>
      <c r="F1613" s="12">
        <f t="shared" si="50"/>
        <v>8786279133</v>
      </c>
      <c r="G1613" s="13">
        <f t="shared" si="51"/>
        <v>0.20739793946009674</v>
      </c>
    </row>
    <row r="1614" spans="1:7" x14ac:dyDescent="0.3">
      <c r="A1614" s="10" t="s">
        <v>229</v>
      </c>
      <c r="B1614" s="11" t="str">
        <f>VLOOKUP(A1614,Entidades!$A$1:$B$229,2,FALSE)</f>
        <v>MINISTERIO DE LAS CULTURAS, LAS ARTES Y LOS SABERES - GESTION GENERAL</v>
      </c>
      <c r="C1614" s="11" t="s">
        <v>10</v>
      </c>
      <c r="D1614" s="12">
        <v>57321835453.55999</v>
      </c>
      <c r="E1614" s="12">
        <v>89640484903.699982</v>
      </c>
      <c r="F1614" s="12">
        <f t="shared" si="50"/>
        <v>32318649450.139992</v>
      </c>
      <c r="G1614" s="13">
        <f t="shared" si="51"/>
        <v>0.56381044316564766</v>
      </c>
    </row>
    <row r="1615" spans="1:7" x14ac:dyDescent="0.3">
      <c r="A1615" s="10" t="s">
        <v>229</v>
      </c>
      <c r="B1615" s="11" t="str">
        <f>VLOOKUP(A1615,Entidades!$A$1:$B$229,2,FALSE)</f>
        <v>MINISTERIO DE LAS CULTURAS, LAS ARTES Y LOS SABERES - GESTION GENERAL</v>
      </c>
      <c r="C1615" s="11" t="s">
        <v>11</v>
      </c>
      <c r="D1615" s="12">
        <v>651577669</v>
      </c>
      <c r="E1615" s="12">
        <v>564226346</v>
      </c>
      <c r="F1615" s="12">
        <f t="shared" si="50"/>
        <v>-87351323</v>
      </c>
      <c r="G1615" s="13">
        <f t="shared" si="51"/>
        <v>-0.13406125954878298</v>
      </c>
    </row>
    <row r="1616" spans="1:7" x14ac:dyDescent="0.3">
      <c r="A1616" s="10" t="s">
        <v>229</v>
      </c>
      <c r="B1616" s="11" t="str">
        <f>VLOOKUP(A1616,Entidades!$A$1:$B$229,2,FALSE)</f>
        <v>MINISTERIO DE LAS CULTURAS, LAS ARTES Y LOS SABERES - GESTION GENERAL</v>
      </c>
      <c r="C1616" s="11" t="s">
        <v>12</v>
      </c>
      <c r="D1616" s="12">
        <v>28112442713.739998</v>
      </c>
      <c r="E1616" s="12">
        <v>20614509734.610001</v>
      </c>
      <c r="F1616" s="12">
        <f t="shared" si="50"/>
        <v>-7497932979.1299973</v>
      </c>
      <c r="G1616" s="13">
        <f t="shared" si="51"/>
        <v>-0.26671225462259002</v>
      </c>
    </row>
    <row r="1617" spans="1:7" x14ac:dyDescent="0.3">
      <c r="A1617" s="10" t="s">
        <v>229</v>
      </c>
      <c r="B1617" s="11" t="str">
        <f>VLOOKUP(A1617,Entidades!$A$1:$B$229,2,FALSE)</f>
        <v>MINISTERIO DE LAS CULTURAS, LAS ARTES Y LOS SABERES - GESTION GENERAL</v>
      </c>
      <c r="C1617" s="11" t="s">
        <v>13</v>
      </c>
      <c r="D1617" s="12">
        <v>2310096610</v>
      </c>
      <c r="E1617" s="12">
        <v>3224001132</v>
      </c>
      <c r="F1617" s="12">
        <f t="shared" si="50"/>
        <v>913904522</v>
      </c>
      <c r="G1617" s="13">
        <f t="shared" si="51"/>
        <v>0.39561311766956792</v>
      </c>
    </row>
    <row r="1618" spans="1:7" x14ac:dyDescent="0.3">
      <c r="A1618" s="10" t="s">
        <v>229</v>
      </c>
      <c r="B1618" s="11" t="str">
        <f>VLOOKUP(A1618,Entidades!$A$1:$B$229,2,FALSE)</f>
        <v>MINISTERIO DE LAS CULTURAS, LAS ARTES Y LOS SABERES - GESTION GENERAL</v>
      </c>
      <c r="C1618" s="11" t="s">
        <v>14</v>
      </c>
      <c r="D1618" s="12">
        <v>1563981615.75</v>
      </c>
      <c r="E1618" s="12">
        <v>2071180734.1899998</v>
      </c>
      <c r="F1618" s="12">
        <f t="shared" si="50"/>
        <v>507199118.43999982</v>
      </c>
      <c r="G1618" s="13">
        <f t="shared" si="51"/>
        <v>0.32429992356193704</v>
      </c>
    </row>
    <row r="1619" spans="1:7" x14ac:dyDescent="0.3">
      <c r="A1619" s="10" t="s">
        <v>229</v>
      </c>
      <c r="B1619" s="11" t="str">
        <f>VLOOKUP(A1619,Entidades!$A$1:$B$229,2,FALSE)</f>
        <v>MINISTERIO DE LAS CULTURAS, LAS ARTES Y LOS SABERES - GESTION GENERAL</v>
      </c>
      <c r="C1619" s="11" t="s">
        <v>71</v>
      </c>
      <c r="D1619" s="12">
        <v>1443936</v>
      </c>
      <c r="E1619" s="12">
        <v>18000000</v>
      </c>
      <c r="F1619" s="12">
        <f t="shared" si="50"/>
        <v>16556064</v>
      </c>
      <c r="G1619" s="13">
        <f t="shared" si="51"/>
        <v>11.465926467655077</v>
      </c>
    </row>
    <row r="1620" spans="1:7" x14ac:dyDescent="0.3">
      <c r="A1620" s="10" t="s">
        <v>229</v>
      </c>
      <c r="B1620" s="11" t="str">
        <f>VLOOKUP(A1620,Entidades!$A$1:$B$229,2,FALSE)</f>
        <v>MINISTERIO DE LAS CULTURAS, LAS ARTES Y LOS SABERES - GESTION GENERAL</v>
      </c>
      <c r="C1620" s="11" t="s">
        <v>292</v>
      </c>
      <c r="D1620" s="12">
        <v>9559499655.5100002</v>
      </c>
      <c r="E1620" s="12">
        <v>8283759855.0199995</v>
      </c>
      <c r="F1620" s="12">
        <f t="shared" si="50"/>
        <v>-1275739800.4900007</v>
      </c>
      <c r="G1620" s="13">
        <f t="shared" si="51"/>
        <v>-0.13345257037115713</v>
      </c>
    </row>
    <row r="1621" spans="1:7" x14ac:dyDescent="0.3">
      <c r="A1621" s="10" t="s">
        <v>229</v>
      </c>
      <c r="B1621" s="11" t="str">
        <f>VLOOKUP(A1621,Entidades!$A$1:$B$229,2,FALSE)</f>
        <v>MINISTERIO DE LAS CULTURAS, LAS ARTES Y LOS SABERES - GESTION GENERAL</v>
      </c>
      <c r="C1621" s="11" t="s">
        <v>15</v>
      </c>
      <c r="D1621" s="12">
        <v>2063703108</v>
      </c>
      <c r="E1621" s="12">
        <v>2518255324</v>
      </c>
      <c r="F1621" s="12">
        <f t="shared" si="50"/>
        <v>454552216</v>
      </c>
      <c r="G1621" s="13">
        <f t="shared" si="51"/>
        <v>0.22026046975357852</v>
      </c>
    </row>
    <row r="1622" spans="1:7" x14ac:dyDescent="0.3">
      <c r="A1622" s="10" t="s">
        <v>229</v>
      </c>
      <c r="B1622" s="11" t="str">
        <f>VLOOKUP(A1622,Entidades!$A$1:$B$229,2,FALSE)</f>
        <v>MINISTERIO DE LAS CULTURAS, LAS ARTES Y LOS SABERES - GESTION GENERAL</v>
      </c>
      <c r="C1622" s="11" t="s">
        <v>16</v>
      </c>
      <c r="D1622" s="12">
        <v>320465630</v>
      </c>
      <c r="E1622" s="12">
        <v>36911580</v>
      </c>
      <c r="F1622" s="12">
        <f t="shared" si="50"/>
        <v>-283554050</v>
      </c>
      <c r="G1622" s="13">
        <f t="shared" si="51"/>
        <v>-0.88481891178158478</v>
      </c>
    </row>
    <row r="1623" spans="1:7" x14ac:dyDescent="0.3">
      <c r="A1623" s="10" t="s">
        <v>229</v>
      </c>
      <c r="B1623" s="11" t="str">
        <f>VLOOKUP(A1623,Entidades!$A$1:$B$229,2,FALSE)</f>
        <v>MINISTERIO DE LAS CULTURAS, LAS ARTES Y LOS SABERES - GESTION GENERAL</v>
      </c>
      <c r="C1623" s="11" t="s">
        <v>18</v>
      </c>
      <c r="D1623" s="12"/>
      <c r="E1623" s="12">
        <v>898212207</v>
      </c>
      <c r="F1623" s="12">
        <f t="shared" si="50"/>
        <v>898212207</v>
      </c>
      <c r="G1623" s="13" t="str">
        <f t="shared" si="51"/>
        <v>NA</v>
      </c>
    </row>
    <row r="1624" spans="1:7" x14ac:dyDescent="0.3">
      <c r="A1624" s="10" t="s">
        <v>230</v>
      </c>
      <c r="B1624" s="11" t="str">
        <f>VLOOKUP(A1624,Entidades!$A$1:$B$229,2,FALSE)</f>
        <v>ARCHIVO GENERAL DE LA NACION</v>
      </c>
      <c r="C1624" s="11" t="s">
        <v>5</v>
      </c>
      <c r="D1624" s="12">
        <v>1888426</v>
      </c>
      <c r="E1624" s="12">
        <v>20548263</v>
      </c>
      <c r="F1624" s="12">
        <f t="shared" si="50"/>
        <v>18659837</v>
      </c>
      <c r="G1624" s="13">
        <f t="shared" si="51"/>
        <v>9.8811587004203503</v>
      </c>
    </row>
    <row r="1625" spans="1:7" x14ac:dyDescent="0.3">
      <c r="A1625" s="10" t="s">
        <v>230</v>
      </c>
      <c r="B1625" s="11" t="str">
        <f>VLOOKUP(A1625,Entidades!$A$1:$B$229,2,FALSE)</f>
        <v>ARCHIVO GENERAL DE LA NACION</v>
      </c>
      <c r="C1625" s="11" t="s">
        <v>6</v>
      </c>
      <c r="D1625" s="12">
        <v>19118221.899999999</v>
      </c>
      <c r="E1625" s="12">
        <v>73959425</v>
      </c>
      <c r="F1625" s="12">
        <f t="shared" si="50"/>
        <v>54841203.100000001</v>
      </c>
      <c r="G1625" s="13">
        <f t="shared" si="51"/>
        <v>2.8685305247973929</v>
      </c>
    </row>
    <row r="1626" spans="1:7" x14ac:dyDescent="0.3">
      <c r="A1626" s="10" t="s">
        <v>230</v>
      </c>
      <c r="B1626" s="11" t="str">
        <f>VLOOKUP(A1626,Entidades!$A$1:$B$229,2,FALSE)</f>
        <v>ARCHIVO GENERAL DE LA NACION</v>
      </c>
      <c r="C1626" s="11" t="s">
        <v>7</v>
      </c>
      <c r="D1626" s="12">
        <v>446831393</v>
      </c>
      <c r="E1626" s="12">
        <v>437771930</v>
      </c>
      <c r="F1626" s="12">
        <f t="shared" si="50"/>
        <v>-9059463</v>
      </c>
      <c r="G1626" s="13">
        <f t="shared" si="51"/>
        <v>-2.0274902663340845E-2</v>
      </c>
    </row>
    <row r="1627" spans="1:7" x14ac:dyDescent="0.3">
      <c r="A1627" s="10" t="s">
        <v>230</v>
      </c>
      <c r="B1627" s="11" t="str">
        <f>VLOOKUP(A1627,Entidades!$A$1:$B$229,2,FALSE)</f>
        <v>ARCHIVO GENERAL DE LA NACION</v>
      </c>
      <c r="C1627" s="11" t="s">
        <v>8</v>
      </c>
      <c r="D1627" s="12">
        <v>8884124212</v>
      </c>
      <c r="E1627" s="12">
        <v>6738262327</v>
      </c>
      <c r="F1627" s="12">
        <f t="shared" si="50"/>
        <v>-2145861885</v>
      </c>
      <c r="G1627" s="13">
        <f t="shared" si="51"/>
        <v>-0.24153893324696349</v>
      </c>
    </row>
    <row r="1628" spans="1:7" x14ac:dyDescent="0.3">
      <c r="A1628" s="10" t="s">
        <v>230</v>
      </c>
      <c r="B1628" s="11" t="str">
        <f>VLOOKUP(A1628,Entidades!$A$1:$B$229,2,FALSE)</f>
        <v>ARCHIVO GENERAL DE LA NACION</v>
      </c>
      <c r="C1628" s="11" t="s">
        <v>10</v>
      </c>
      <c r="D1628" s="12">
        <v>1366999</v>
      </c>
      <c r="E1628" s="12"/>
      <c r="F1628" s="12">
        <f t="shared" si="50"/>
        <v>-1366999</v>
      </c>
      <c r="G1628" s="13">
        <f t="shared" si="51"/>
        <v>-1</v>
      </c>
    </row>
    <row r="1629" spans="1:7" x14ac:dyDescent="0.3">
      <c r="A1629" s="10" t="s">
        <v>230</v>
      </c>
      <c r="B1629" s="11" t="str">
        <f>VLOOKUP(A1629,Entidades!$A$1:$B$229,2,FALSE)</f>
        <v>ARCHIVO GENERAL DE LA NACION</v>
      </c>
      <c r="C1629" s="11" t="s">
        <v>11</v>
      </c>
      <c r="D1629" s="12">
        <v>88204173</v>
      </c>
      <c r="E1629" s="12">
        <v>155452500</v>
      </c>
      <c r="F1629" s="12">
        <f t="shared" si="50"/>
        <v>67248327</v>
      </c>
      <c r="G1629" s="13">
        <f t="shared" si="51"/>
        <v>0.76241661491458002</v>
      </c>
    </row>
    <row r="1630" spans="1:7" x14ac:dyDescent="0.3">
      <c r="A1630" s="10" t="s">
        <v>230</v>
      </c>
      <c r="B1630" s="11" t="str">
        <f>VLOOKUP(A1630,Entidades!$A$1:$B$229,2,FALSE)</f>
        <v>ARCHIVO GENERAL DE LA NACION</v>
      </c>
      <c r="C1630" s="11" t="s">
        <v>12</v>
      </c>
      <c r="D1630" s="12">
        <v>196294033.46000001</v>
      </c>
      <c r="E1630" s="12">
        <v>368229793.94</v>
      </c>
      <c r="F1630" s="12">
        <f t="shared" si="50"/>
        <v>171935760.47999999</v>
      </c>
      <c r="G1630" s="13">
        <f t="shared" si="51"/>
        <v>0.8759092543433642</v>
      </c>
    </row>
    <row r="1631" spans="1:7" x14ac:dyDescent="0.3">
      <c r="A1631" s="10" t="s">
        <v>230</v>
      </c>
      <c r="B1631" s="11" t="str">
        <f>VLOOKUP(A1631,Entidades!$A$1:$B$229,2,FALSE)</f>
        <v>ARCHIVO GENERAL DE LA NACION</v>
      </c>
      <c r="C1631" s="11" t="s">
        <v>13</v>
      </c>
      <c r="D1631" s="12">
        <v>457470062.46999997</v>
      </c>
      <c r="E1631" s="12">
        <v>433145098.02000004</v>
      </c>
      <c r="F1631" s="12">
        <f t="shared" si="50"/>
        <v>-24324964.449999928</v>
      </c>
      <c r="G1631" s="13">
        <f t="shared" si="51"/>
        <v>-5.3172800682656944E-2</v>
      </c>
    </row>
    <row r="1632" spans="1:7" x14ac:dyDescent="0.3">
      <c r="A1632" s="10" t="s">
        <v>230</v>
      </c>
      <c r="B1632" s="11" t="str">
        <f>VLOOKUP(A1632,Entidades!$A$1:$B$229,2,FALSE)</f>
        <v>ARCHIVO GENERAL DE LA NACION</v>
      </c>
      <c r="C1632" s="11" t="s">
        <v>14</v>
      </c>
      <c r="D1632" s="12">
        <v>1697275</v>
      </c>
      <c r="E1632" s="12">
        <v>1132288.8700000001</v>
      </c>
      <c r="F1632" s="12">
        <f t="shared" si="50"/>
        <v>-564986.12999999989</v>
      </c>
      <c r="G1632" s="13">
        <f t="shared" si="51"/>
        <v>-0.3328783667938312</v>
      </c>
    </row>
    <row r="1633" spans="1:7" x14ac:dyDescent="0.3">
      <c r="A1633" s="10" t="s">
        <v>230</v>
      </c>
      <c r="B1633" s="11" t="str">
        <f>VLOOKUP(A1633,Entidades!$A$1:$B$229,2,FALSE)</f>
        <v>ARCHIVO GENERAL DE LA NACION</v>
      </c>
      <c r="C1633" s="11" t="s">
        <v>292</v>
      </c>
      <c r="D1633" s="12">
        <v>1126367054</v>
      </c>
      <c r="E1633" s="12">
        <v>1299363647.54</v>
      </c>
      <c r="F1633" s="12">
        <f t="shared" si="50"/>
        <v>172996593.53999996</v>
      </c>
      <c r="G1633" s="13">
        <f t="shared" si="51"/>
        <v>0.15358811581504225</v>
      </c>
    </row>
    <row r="1634" spans="1:7" x14ac:dyDescent="0.3">
      <c r="A1634" s="10" t="s">
        <v>230</v>
      </c>
      <c r="B1634" s="11" t="str">
        <f>VLOOKUP(A1634,Entidades!$A$1:$B$229,2,FALSE)</f>
        <v>ARCHIVO GENERAL DE LA NACION</v>
      </c>
      <c r="C1634" s="11" t="s">
        <v>15</v>
      </c>
      <c r="D1634" s="12">
        <v>660500</v>
      </c>
      <c r="E1634" s="12">
        <v>1350000</v>
      </c>
      <c r="F1634" s="12">
        <f t="shared" si="50"/>
        <v>689500</v>
      </c>
      <c r="G1634" s="13">
        <f t="shared" si="51"/>
        <v>1.0439061317183951</v>
      </c>
    </row>
    <row r="1635" spans="1:7" x14ac:dyDescent="0.3">
      <c r="A1635" s="10" t="s">
        <v>230</v>
      </c>
      <c r="B1635" s="11" t="str">
        <f>VLOOKUP(A1635,Entidades!$A$1:$B$229,2,FALSE)</f>
        <v>ARCHIVO GENERAL DE LA NACION</v>
      </c>
      <c r="C1635" s="11" t="s">
        <v>16</v>
      </c>
      <c r="D1635" s="12"/>
      <c r="E1635" s="12">
        <v>480689</v>
      </c>
      <c r="F1635" s="12">
        <f t="shared" si="50"/>
        <v>480689</v>
      </c>
      <c r="G1635" s="13" t="str">
        <f t="shared" si="51"/>
        <v>NA</v>
      </c>
    </row>
    <row r="1636" spans="1:7" x14ac:dyDescent="0.3">
      <c r="A1636" s="10" t="s">
        <v>232</v>
      </c>
      <c r="B1636" s="11" t="str">
        <f>VLOOKUP(A1636,Entidades!$A$1:$B$229,2,FALSE)</f>
        <v>INSTITUTO COLOMBIANO DE ANTROPOLOGIA E HISTORIA</v>
      </c>
      <c r="C1636" s="11" t="s">
        <v>5</v>
      </c>
      <c r="D1636" s="12">
        <v>238702645</v>
      </c>
      <c r="E1636" s="12">
        <v>218771859</v>
      </c>
      <c r="F1636" s="12">
        <f t="shared" si="50"/>
        <v>-19930786</v>
      </c>
      <c r="G1636" s="13">
        <f t="shared" si="51"/>
        <v>-8.3496293055319942E-2</v>
      </c>
    </row>
    <row r="1637" spans="1:7" x14ac:dyDescent="0.3">
      <c r="A1637" s="10" t="s">
        <v>232</v>
      </c>
      <c r="B1637" s="11" t="str">
        <f>VLOOKUP(A1637,Entidades!$A$1:$B$229,2,FALSE)</f>
        <v>INSTITUTO COLOMBIANO DE ANTROPOLOGIA E HISTORIA</v>
      </c>
      <c r="C1637" s="11" t="s">
        <v>6</v>
      </c>
      <c r="D1637" s="12">
        <v>15426093.98</v>
      </c>
      <c r="E1637" s="12">
        <v>13694946.76</v>
      </c>
      <c r="F1637" s="12">
        <f t="shared" si="50"/>
        <v>-1731147.2200000007</v>
      </c>
      <c r="G1637" s="13">
        <f t="shared" si="51"/>
        <v>-0.11222200657175049</v>
      </c>
    </row>
    <row r="1638" spans="1:7" x14ac:dyDescent="0.3">
      <c r="A1638" s="10" t="s">
        <v>232</v>
      </c>
      <c r="B1638" s="11" t="str">
        <f>VLOOKUP(A1638,Entidades!$A$1:$B$229,2,FALSE)</f>
        <v>INSTITUTO COLOMBIANO DE ANTROPOLOGIA E HISTORIA</v>
      </c>
      <c r="C1638" s="11" t="s">
        <v>7</v>
      </c>
      <c r="D1638" s="12">
        <v>129163901.61999999</v>
      </c>
      <c r="E1638" s="12">
        <v>146823155.93000001</v>
      </c>
      <c r="F1638" s="12">
        <f t="shared" si="50"/>
        <v>17659254.310000017</v>
      </c>
      <c r="G1638" s="13">
        <f t="shared" si="51"/>
        <v>0.13671973429506271</v>
      </c>
    </row>
    <row r="1639" spans="1:7" x14ac:dyDescent="0.3">
      <c r="A1639" s="10" t="s">
        <v>232</v>
      </c>
      <c r="B1639" s="11" t="str">
        <f>VLOOKUP(A1639,Entidades!$A$1:$B$229,2,FALSE)</f>
        <v>INSTITUTO COLOMBIANO DE ANTROPOLOGIA E HISTORIA</v>
      </c>
      <c r="C1639" s="11" t="s">
        <v>8</v>
      </c>
      <c r="D1639" s="12">
        <v>6120292854</v>
      </c>
      <c r="E1639" s="12">
        <v>10942197086</v>
      </c>
      <c r="F1639" s="12">
        <f t="shared" si="50"/>
        <v>4821904232</v>
      </c>
      <c r="G1639" s="13">
        <f t="shared" si="51"/>
        <v>0.78785514795236955</v>
      </c>
    </row>
    <row r="1640" spans="1:7" x14ac:dyDescent="0.3">
      <c r="A1640" s="10" t="s">
        <v>232</v>
      </c>
      <c r="B1640" s="11" t="str">
        <f>VLOOKUP(A1640,Entidades!$A$1:$B$229,2,FALSE)</f>
        <v>INSTITUTO COLOMBIANO DE ANTROPOLOGIA E HISTORIA</v>
      </c>
      <c r="C1640" s="11" t="s">
        <v>10</v>
      </c>
      <c r="D1640" s="12">
        <v>85706767</v>
      </c>
      <c r="E1640" s="12">
        <v>88352089.299999997</v>
      </c>
      <c r="F1640" s="12">
        <f t="shared" si="50"/>
        <v>2645322.299999997</v>
      </c>
      <c r="G1640" s="13">
        <f t="shared" si="51"/>
        <v>3.0864800908894357E-2</v>
      </c>
    </row>
    <row r="1641" spans="1:7" x14ac:dyDescent="0.3">
      <c r="A1641" s="10" t="s">
        <v>232</v>
      </c>
      <c r="B1641" s="11" t="str">
        <f>VLOOKUP(A1641,Entidades!$A$1:$B$229,2,FALSE)</f>
        <v>INSTITUTO COLOMBIANO DE ANTROPOLOGIA E HISTORIA</v>
      </c>
      <c r="C1641" s="11" t="s">
        <v>11</v>
      </c>
      <c r="D1641" s="12">
        <v>155793620</v>
      </c>
      <c r="E1641" s="12">
        <v>326009585</v>
      </c>
      <c r="F1641" s="12">
        <f t="shared" si="50"/>
        <v>170215965</v>
      </c>
      <c r="G1641" s="13">
        <f t="shared" si="51"/>
        <v>1.092573399347162</v>
      </c>
    </row>
    <row r="1642" spans="1:7" x14ac:dyDescent="0.3">
      <c r="A1642" s="10" t="s">
        <v>232</v>
      </c>
      <c r="B1642" s="11" t="str">
        <f>VLOOKUP(A1642,Entidades!$A$1:$B$229,2,FALSE)</f>
        <v>INSTITUTO COLOMBIANO DE ANTROPOLOGIA E HISTORIA</v>
      </c>
      <c r="C1642" s="11" t="s">
        <v>12</v>
      </c>
      <c r="D1642" s="12">
        <v>50868422.789999999</v>
      </c>
      <c r="E1642" s="12">
        <v>1418098754.54</v>
      </c>
      <c r="F1642" s="12">
        <f t="shared" si="50"/>
        <v>1367230331.75</v>
      </c>
      <c r="G1642" s="13">
        <f t="shared" si="51"/>
        <v>26.877781082270509</v>
      </c>
    </row>
    <row r="1643" spans="1:7" x14ac:dyDescent="0.3">
      <c r="A1643" s="10" t="s">
        <v>232</v>
      </c>
      <c r="B1643" s="11" t="str">
        <f>VLOOKUP(A1643,Entidades!$A$1:$B$229,2,FALSE)</f>
        <v>INSTITUTO COLOMBIANO DE ANTROPOLOGIA E HISTORIA</v>
      </c>
      <c r="C1643" s="11" t="s">
        <v>13</v>
      </c>
      <c r="D1643" s="12">
        <v>462328429.40999997</v>
      </c>
      <c r="E1643" s="12">
        <v>261782767.40000001</v>
      </c>
      <c r="F1643" s="12">
        <f t="shared" si="50"/>
        <v>-200545662.00999996</v>
      </c>
      <c r="G1643" s="13">
        <f t="shared" si="51"/>
        <v>-0.43377315616503648</v>
      </c>
    </row>
    <row r="1644" spans="1:7" x14ac:dyDescent="0.3">
      <c r="A1644" s="10" t="s">
        <v>232</v>
      </c>
      <c r="B1644" s="11" t="str">
        <f>VLOOKUP(A1644,Entidades!$A$1:$B$229,2,FALSE)</f>
        <v>INSTITUTO COLOMBIANO DE ANTROPOLOGIA E HISTORIA</v>
      </c>
      <c r="C1644" s="11" t="s">
        <v>14</v>
      </c>
      <c r="D1644" s="12">
        <v>272371924.29000002</v>
      </c>
      <c r="E1644" s="12">
        <v>793554649.50999999</v>
      </c>
      <c r="F1644" s="12">
        <f t="shared" si="50"/>
        <v>521182725.21999997</v>
      </c>
      <c r="G1644" s="13">
        <f t="shared" si="51"/>
        <v>1.9134965051136692</v>
      </c>
    </row>
    <row r="1645" spans="1:7" x14ac:dyDescent="0.3">
      <c r="A1645" s="10" t="s">
        <v>232</v>
      </c>
      <c r="B1645" s="11" t="str">
        <f>VLOOKUP(A1645,Entidades!$A$1:$B$229,2,FALSE)</f>
        <v>INSTITUTO COLOMBIANO DE ANTROPOLOGIA E HISTORIA</v>
      </c>
      <c r="C1645" s="11" t="s">
        <v>292</v>
      </c>
      <c r="D1645" s="12">
        <v>1665057544.6299999</v>
      </c>
      <c r="E1645" s="12">
        <v>2120846505</v>
      </c>
      <c r="F1645" s="12">
        <f t="shared" si="50"/>
        <v>455788960.37000012</v>
      </c>
      <c r="G1645" s="13">
        <f t="shared" si="51"/>
        <v>0.27373766260509819</v>
      </c>
    </row>
    <row r="1646" spans="1:7" x14ac:dyDescent="0.3">
      <c r="A1646" s="10" t="s">
        <v>232</v>
      </c>
      <c r="B1646" s="11" t="str">
        <f>VLOOKUP(A1646,Entidades!$A$1:$B$229,2,FALSE)</f>
        <v>INSTITUTO COLOMBIANO DE ANTROPOLOGIA E HISTORIA</v>
      </c>
      <c r="C1646" s="11" t="s">
        <v>15</v>
      </c>
      <c r="D1646" s="12">
        <v>199743479</v>
      </c>
      <c r="E1646" s="12">
        <v>576507519.3900001</v>
      </c>
      <c r="F1646" s="12">
        <f t="shared" si="50"/>
        <v>376764040.3900001</v>
      </c>
      <c r="G1646" s="13">
        <f t="shared" si="51"/>
        <v>1.8862395021666769</v>
      </c>
    </row>
    <row r="1647" spans="1:7" x14ac:dyDescent="0.3">
      <c r="A1647" s="10" t="s">
        <v>232</v>
      </c>
      <c r="B1647" s="11" t="str">
        <f>VLOOKUP(A1647,Entidades!$A$1:$B$229,2,FALSE)</f>
        <v>INSTITUTO COLOMBIANO DE ANTROPOLOGIA E HISTORIA</v>
      </c>
      <c r="C1647" s="11" t="s">
        <v>16</v>
      </c>
      <c r="D1647" s="12">
        <v>618800</v>
      </c>
      <c r="E1647" s="12"/>
      <c r="F1647" s="12">
        <f t="shared" si="50"/>
        <v>-618800</v>
      </c>
      <c r="G1647" s="13">
        <f t="shared" si="51"/>
        <v>-1</v>
      </c>
    </row>
    <row r="1648" spans="1:7" x14ac:dyDescent="0.3">
      <c r="A1648" s="10" t="s">
        <v>234</v>
      </c>
      <c r="B1648" s="11" t="str">
        <f>VLOOKUP(A1648,Entidades!$A$1:$B$229,2,FALSE)</f>
        <v>INSTITUTO CARO Y CUERVO</v>
      </c>
      <c r="C1648" s="11" t="s">
        <v>5</v>
      </c>
      <c r="D1648" s="12"/>
      <c r="E1648" s="12">
        <v>16543870</v>
      </c>
      <c r="F1648" s="12">
        <f t="shared" si="50"/>
        <v>16543870</v>
      </c>
      <c r="G1648" s="13" t="str">
        <f t="shared" si="51"/>
        <v>NA</v>
      </c>
    </row>
    <row r="1649" spans="1:7" x14ac:dyDescent="0.3">
      <c r="A1649" s="10" t="s">
        <v>234</v>
      </c>
      <c r="B1649" s="11" t="str">
        <f>VLOOKUP(A1649,Entidades!$A$1:$B$229,2,FALSE)</f>
        <v>INSTITUTO CARO Y CUERVO</v>
      </c>
      <c r="C1649" s="11" t="s">
        <v>25</v>
      </c>
      <c r="D1649" s="12">
        <v>56829375</v>
      </c>
      <c r="E1649" s="12"/>
      <c r="F1649" s="12">
        <f t="shared" si="50"/>
        <v>-56829375</v>
      </c>
      <c r="G1649" s="13">
        <f t="shared" si="51"/>
        <v>-1</v>
      </c>
    </row>
    <row r="1650" spans="1:7" x14ac:dyDescent="0.3">
      <c r="A1650" s="10" t="s">
        <v>234</v>
      </c>
      <c r="B1650" s="11" t="str">
        <f>VLOOKUP(A1650,Entidades!$A$1:$B$229,2,FALSE)</f>
        <v>INSTITUTO CARO Y CUERVO</v>
      </c>
      <c r="C1650" s="11" t="s">
        <v>6</v>
      </c>
      <c r="D1650" s="12">
        <v>11137532</v>
      </c>
      <c r="E1650" s="12">
        <v>10986920</v>
      </c>
      <c r="F1650" s="12">
        <f t="shared" si="50"/>
        <v>-150612</v>
      </c>
      <c r="G1650" s="13">
        <f t="shared" si="51"/>
        <v>-1.3522924109219171E-2</v>
      </c>
    </row>
    <row r="1651" spans="1:7" x14ac:dyDescent="0.3">
      <c r="A1651" s="10" t="s">
        <v>234</v>
      </c>
      <c r="B1651" s="11" t="str">
        <f>VLOOKUP(A1651,Entidades!$A$1:$B$229,2,FALSE)</f>
        <v>INSTITUTO CARO Y CUERVO</v>
      </c>
      <c r="C1651" s="11" t="s">
        <v>7</v>
      </c>
      <c r="D1651" s="12">
        <v>107912600</v>
      </c>
      <c r="E1651" s="12">
        <v>119684770</v>
      </c>
      <c r="F1651" s="12">
        <f t="shared" si="50"/>
        <v>11772170</v>
      </c>
      <c r="G1651" s="13">
        <f t="shared" si="51"/>
        <v>0.10908985605017393</v>
      </c>
    </row>
    <row r="1652" spans="1:7" x14ac:dyDescent="0.3">
      <c r="A1652" s="10" t="s">
        <v>234</v>
      </c>
      <c r="B1652" s="11" t="str">
        <f>VLOOKUP(A1652,Entidades!$A$1:$B$229,2,FALSE)</f>
        <v>INSTITUTO CARO Y CUERVO</v>
      </c>
      <c r="C1652" s="11" t="s">
        <v>8</v>
      </c>
      <c r="D1652" s="12">
        <v>4801835334</v>
      </c>
      <c r="E1652" s="12">
        <v>5420045207</v>
      </c>
      <c r="F1652" s="12">
        <f t="shared" si="50"/>
        <v>618209873</v>
      </c>
      <c r="G1652" s="13">
        <f t="shared" si="51"/>
        <v>0.12874449663500268</v>
      </c>
    </row>
    <row r="1653" spans="1:7" x14ac:dyDescent="0.3">
      <c r="A1653" s="10" t="s">
        <v>234</v>
      </c>
      <c r="B1653" s="11" t="str">
        <f>VLOOKUP(A1653,Entidades!$A$1:$B$229,2,FALSE)</f>
        <v>INSTITUTO CARO Y CUERVO</v>
      </c>
      <c r="C1653" s="11" t="s">
        <v>10</v>
      </c>
      <c r="D1653" s="12">
        <v>2559928</v>
      </c>
      <c r="E1653" s="12">
        <v>30130494</v>
      </c>
      <c r="F1653" s="12">
        <f t="shared" si="50"/>
        <v>27570566</v>
      </c>
      <c r="G1653" s="13">
        <f t="shared" si="51"/>
        <v>10.77005525155395</v>
      </c>
    </row>
    <row r="1654" spans="1:7" x14ac:dyDescent="0.3">
      <c r="A1654" s="10" t="s">
        <v>234</v>
      </c>
      <c r="B1654" s="11" t="str">
        <f>VLOOKUP(A1654,Entidades!$A$1:$B$229,2,FALSE)</f>
        <v>INSTITUTO CARO Y CUERVO</v>
      </c>
      <c r="C1654" s="11" t="s">
        <v>11</v>
      </c>
      <c r="D1654" s="12">
        <v>59269826</v>
      </c>
      <c r="E1654" s="12">
        <v>230726439</v>
      </c>
      <c r="F1654" s="12">
        <f t="shared" si="50"/>
        <v>171456613</v>
      </c>
      <c r="G1654" s="13">
        <f t="shared" si="51"/>
        <v>2.8928145157706386</v>
      </c>
    </row>
    <row r="1655" spans="1:7" x14ac:dyDescent="0.3">
      <c r="A1655" s="10" t="s">
        <v>234</v>
      </c>
      <c r="B1655" s="11" t="str">
        <f>VLOOKUP(A1655,Entidades!$A$1:$B$229,2,FALSE)</f>
        <v>INSTITUTO CARO Y CUERVO</v>
      </c>
      <c r="C1655" s="11" t="s">
        <v>12</v>
      </c>
      <c r="D1655" s="12">
        <v>201990574.67000002</v>
      </c>
      <c r="E1655" s="12">
        <v>300373243.70999998</v>
      </c>
      <c r="F1655" s="12">
        <f t="shared" si="50"/>
        <v>98382669.039999962</v>
      </c>
      <c r="G1655" s="13">
        <f t="shared" si="51"/>
        <v>0.48706564254659712</v>
      </c>
    </row>
    <row r="1656" spans="1:7" x14ac:dyDescent="0.3">
      <c r="A1656" s="10" t="s">
        <v>234</v>
      </c>
      <c r="B1656" s="11" t="str">
        <f>VLOOKUP(A1656,Entidades!$A$1:$B$229,2,FALSE)</f>
        <v>INSTITUTO CARO Y CUERVO</v>
      </c>
      <c r="C1656" s="11" t="s">
        <v>13</v>
      </c>
      <c r="D1656" s="12">
        <v>220022479.17999998</v>
      </c>
      <c r="E1656" s="12">
        <v>112429373</v>
      </c>
      <c r="F1656" s="12">
        <f t="shared" si="50"/>
        <v>-107593106.17999998</v>
      </c>
      <c r="G1656" s="13">
        <f t="shared" si="51"/>
        <v>-0.48900960747732625</v>
      </c>
    </row>
    <row r="1657" spans="1:7" x14ac:dyDescent="0.3">
      <c r="A1657" s="10" t="s">
        <v>234</v>
      </c>
      <c r="B1657" s="11" t="str">
        <f>VLOOKUP(A1657,Entidades!$A$1:$B$229,2,FALSE)</f>
        <v>INSTITUTO CARO Y CUERVO</v>
      </c>
      <c r="C1657" s="11" t="s">
        <v>14</v>
      </c>
      <c r="D1657" s="12">
        <v>6332517</v>
      </c>
      <c r="E1657" s="12">
        <v>6517059.5</v>
      </c>
      <c r="F1657" s="12">
        <f t="shared" si="50"/>
        <v>184542.5</v>
      </c>
      <c r="G1657" s="13">
        <f t="shared" si="51"/>
        <v>2.9142045729999618E-2</v>
      </c>
    </row>
    <row r="1658" spans="1:7" x14ac:dyDescent="0.3">
      <c r="A1658" s="10" t="s">
        <v>234</v>
      </c>
      <c r="B1658" s="11" t="str">
        <f>VLOOKUP(A1658,Entidades!$A$1:$B$229,2,FALSE)</f>
        <v>INSTITUTO CARO Y CUERVO</v>
      </c>
      <c r="C1658" s="11" t="s">
        <v>292</v>
      </c>
      <c r="D1658" s="12">
        <v>475666630.99000001</v>
      </c>
      <c r="E1658" s="12">
        <v>610696568.82999992</v>
      </c>
      <c r="F1658" s="12">
        <f t="shared" si="50"/>
        <v>135029937.83999991</v>
      </c>
      <c r="G1658" s="13">
        <f t="shared" si="51"/>
        <v>0.28387515340095121</v>
      </c>
    </row>
    <row r="1659" spans="1:7" x14ac:dyDescent="0.3">
      <c r="A1659" s="10" t="s">
        <v>234</v>
      </c>
      <c r="B1659" s="11" t="str">
        <f>VLOOKUP(A1659,Entidades!$A$1:$B$229,2,FALSE)</f>
        <v>INSTITUTO CARO Y CUERVO</v>
      </c>
      <c r="C1659" s="11" t="s">
        <v>15</v>
      </c>
      <c r="D1659" s="12">
        <v>182929045</v>
      </c>
      <c r="E1659" s="12">
        <v>107820907</v>
      </c>
      <c r="F1659" s="12">
        <f t="shared" si="50"/>
        <v>-75108138</v>
      </c>
      <c r="G1659" s="13">
        <f t="shared" si="51"/>
        <v>-0.41058618110645034</v>
      </c>
    </row>
    <row r="1660" spans="1:7" x14ac:dyDescent="0.3">
      <c r="A1660" s="10" t="s">
        <v>234</v>
      </c>
      <c r="B1660" s="11" t="str">
        <f>VLOOKUP(A1660,Entidades!$A$1:$B$229,2,FALSE)</f>
        <v>INSTITUTO CARO Y CUERVO</v>
      </c>
      <c r="C1660" s="11" t="s">
        <v>16</v>
      </c>
      <c r="D1660" s="12"/>
      <c r="E1660" s="12">
        <v>22603866</v>
      </c>
      <c r="F1660" s="12">
        <f t="shared" si="50"/>
        <v>22603866</v>
      </c>
      <c r="G1660" s="13" t="str">
        <f t="shared" si="51"/>
        <v>NA</v>
      </c>
    </row>
    <row r="1661" spans="1:7" x14ac:dyDescent="0.3">
      <c r="A1661" s="10" t="s">
        <v>236</v>
      </c>
      <c r="B1661" s="11" t="str">
        <f>VLOOKUP(A1661,Entidades!$A$1:$B$229,2,FALSE)</f>
        <v>AUDITORIA GENERAL DE LA REPUBLICA - GESTION GENERAL</v>
      </c>
      <c r="C1661" s="11" t="s">
        <v>5</v>
      </c>
      <c r="D1661" s="12">
        <v>2352098466</v>
      </c>
      <c r="E1661" s="12">
        <v>2497219287.4899998</v>
      </c>
      <c r="F1661" s="12">
        <f t="shared" si="50"/>
        <v>145120821.48999977</v>
      </c>
      <c r="G1661" s="13">
        <f t="shared" si="51"/>
        <v>6.1698446552194544E-2</v>
      </c>
    </row>
    <row r="1662" spans="1:7" x14ac:dyDescent="0.3">
      <c r="A1662" s="10" t="s">
        <v>236</v>
      </c>
      <c r="B1662" s="11" t="str">
        <f>VLOOKUP(A1662,Entidades!$A$1:$B$229,2,FALSE)</f>
        <v>AUDITORIA GENERAL DE LA REPUBLICA - GESTION GENERAL</v>
      </c>
      <c r="C1662" s="11" t="s">
        <v>6</v>
      </c>
      <c r="D1662" s="12">
        <v>11072207.030000001</v>
      </c>
      <c r="E1662" s="12">
        <v>16156922.6</v>
      </c>
      <c r="F1662" s="12">
        <f t="shared" si="50"/>
        <v>5084715.5699999984</v>
      </c>
      <c r="G1662" s="13">
        <f t="shared" si="51"/>
        <v>0.45923234240680538</v>
      </c>
    </row>
    <row r="1663" spans="1:7" x14ac:dyDescent="0.3">
      <c r="A1663" s="10" t="s">
        <v>236</v>
      </c>
      <c r="B1663" s="11" t="str">
        <f>VLOOKUP(A1663,Entidades!$A$1:$B$229,2,FALSE)</f>
        <v>AUDITORIA GENERAL DE LA REPUBLICA - GESTION GENERAL</v>
      </c>
      <c r="C1663" s="11" t="s">
        <v>7</v>
      </c>
      <c r="D1663" s="12">
        <v>171130752.08000001</v>
      </c>
      <c r="E1663" s="12">
        <v>184776636.81999999</v>
      </c>
      <c r="F1663" s="12">
        <f t="shared" si="50"/>
        <v>13645884.73999998</v>
      </c>
      <c r="G1663" s="13">
        <f t="shared" si="51"/>
        <v>7.9739524159987432E-2</v>
      </c>
    </row>
    <row r="1664" spans="1:7" x14ac:dyDescent="0.3">
      <c r="A1664" s="10" t="s">
        <v>236</v>
      </c>
      <c r="B1664" s="11" t="str">
        <f>VLOOKUP(A1664,Entidades!$A$1:$B$229,2,FALSE)</f>
        <v>AUDITORIA GENERAL DE LA REPUBLICA - GESTION GENERAL</v>
      </c>
      <c r="C1664" s="11" t="s">
        <v>8</v>
      </c>
      <c r="D1664" s="12">
        <v>5189965977</v>
      </c>
      <c r="E1664" s="12">
        <v>5829199727</v>
      </c>
      <c r="F1664" s="12">
        <f t="shared" si="50"/>
        <v>639233750</v>
      </c>
      <c r="G1664" s="13">
        <f t="shared" si="51"/>
        <v>0.12316723324061205</v>
      </c>
    </row>
    <row r="1665" spans="1:7" x14ac:dyDescent="0.3">
      <c r="A1665" s="10" t="s">
        <v>236</v>
      </c>
      <c r="B1665" s="11" t="str">
        <f>VLOOKUP(A1665,Entidades!$A$1:$B$229,2,FALSE)</f>
        <v>AUDITORIA GENERAL DE LA REPUBLICA - GESTION GENERAL</v>
      </c>
      <c r="C1665" s="11" t="s">
        <v>10</v>
      </c>
      <c r="D1665" s="12">
        <v>973790220.12</v>
      </c>
      <c r="E1665" s="12">
        <v>898676768</v>
      </c>
      <c r="F1665" s="12">
        <f t="shared" si="50"/>
        <v>-75113452.120000005</v>
      </c>
      <c r="G1665" s="13">
        <f t="shared" si="51"/>
        <v>-7.713514735313709E-2</v>
      </c>
    </row>
    <row r="1666" spans="1:7" x14ac:dyDescent="0.3">
      <c r="A1666" s="10" t="s">
        <v>236</v>
      </c>
      <c r="B1666" s="11" t="str">
        <f>VLOOKUP(A1666,Entidades!$A$1:$B$229,2,FALSE)</f>
        <v>AUDITORIA GENERAL DE LA REPUBLICA - GESTION GENERAL</v>
      </c>
      <c r="C1666" s="11" t="s">
        <v>11</v>
      </c>
      <c r="D1666" s="12">
        <v>59183701</v>
      </c>
      <c r="E1666" s="12">
        <v>438904526</v>
      </c>
      <c r="F1666" s="12">
        <f t="shared" si="50"/>
        <v>379720825</v>
      </c>
      <c r="G1666" s="13">
        <f t="shared" si="51"/>
        <v>6.4159695758127731</v>
      </c>
    </row>
    <row r="1667" spans="1:7" x14ac:dyDescent="0.3">
      <c r="A1667" s="10" t="s">
        <v>236</v>
      </c>
      <c r="B1667" s="11" t="str">
        <f>VLOOKUP(A1667,Entidades!$A$1:$B$229,2,FALSE)</f>
        <v>AUDITORIA GENERAL DE LA REPUBLICA - GESTION GENERAL</v>
      </c>
      <c r="C1667" s="11" t="s">
        <v>12</v>
      </c>
      <c r="D1667" s="12">
        <v>1011865821.33</v>
      </c>
      <c r="E1667" s="12">
        <v>319891627.34999996</v>
      </c>
      <c r="F1667" s="12">
        <f t="shared" si="50"/>
        <v>-691974193.98000002</v>
      </c>
      <c r="G1667" s="13">
        <f t="shared" si="51"/>
        <v>-0.68385963770420333</v>
      </c>
    </row>
    <row r="1668" spans="1:7" x14ac:dyDescent="0.3">
      <c r="A1668" s="10" t="s">
        <v>236</v>
      </c>
      <c r="B1668" s="11" t="str">
        <f>VLOOKUP(A1668,Entidades!$A$1:$B$229,2,FALSE)</f>
        <v>AUDITORIA GENERAL DE LA REPUBLICA - GESTION GENERAL</v>
      </c>
      <c r="C1668" s="11" t="s">
        <v>13</v>
      </c>
      <c r="D1668" s="12">
        <v>93349555.430000007</v>
      </c>
      <c r="E1668" s="12">
        <v>86144530.370000005</v>
      </c>
      <c r="F1668" s="12">
        <f t="shared" si="50"/>
        <v>-7205025.0600000024</v>
      </c>
      <c r="G1668" s="13">
        <f t="shared" si="51"/>
        <v>-7.7183281985770485E-2</v>
      </c>
    </row>
    <row r="1669" spans="1:7" x14ac:dyDescent="0.3">
      <c r="A1669" s="10" t="s">
        <v>236</v>
      </c>
      <c r="B1669" s="11" t="str">
        <f>VLOOKUP(A1669,Entidades!$A$1:$B$229,2,FALSE)</f>
        <v>AUDITORIA GENERAL DE LA REPUBLICA - GESTION GENERAL</v>
      </c>
      <c r="C1669" s="11" t="s">
        <v>14</v>
      </c>
      <c r="D1669" s="12">
        <v>119703837</v>
      </c>
      <c r="E1669" s="12">
        <v>140225870</v>
      </c>
      <c r="F1669" s="12">
        <f t="shared" si="50"/>
        <v>20522033</v>
      </c>
      <c r="G1669" s="13">
        <f t="shared" si="51"/>
        <v>0.17144006002079951</v>
      </c>
    </row>
    <row r="1670" spans="1:7" x14ac:dyDescent="0.3">
      <c r="A1670" s="10" t="s">
        <v>236</v>
      </c>
      <c r="B1670" s="11" t="str">
        <f>VLOOKUP(A1670,Entidades!$A$1:$B$229,2,FALSE)</f>
        <v>AUDITORIA GENERAL DE LA REPUBLICA - GESTION GENERAL</v>
      </c>
      <c r="C1670" s="11" t="s">
        <v>15</v>
      </c>
      <c r="D1670" s="12">
        <v>133407797.09999999</v>
      </c>
      <c r="E1670" s="12">
        <v>222129909.74000001</v>
      </c>
      <c r="F1670" s="12">
        <f t="shared" si="50"/>
        <v>88722112.640000015</v>
      </c>
      <c r="G1670" s="13">
        <f t="shared" si="51"/>
        <v>0.66504443194947271</v>
      </c>
    </row>
    <row r="1671" spans="1:7" x14ac:dyDescent="0.3">
      <c r="A1671" s="10" t="s">
        <v>236</v>
      </c>
      <c r="B1671" s="11" t="str">
        <f>VLOOKUP(A1671,Entidades!$A$1:$B$229,2,FALSE)</f>
        <v>AUDITORIA GENERAL DE LA REPUBLICA - GESTION GENERAL</v>
      </c>
      <c r="C1671" s="11" t="s">
        <v>16</v>
      </c>
      <c r="D1671" s="12">
        <v>8362200</v>
      </c>
      <c r="E1671" s="12">
        <v>7532000</v>
      </c>
      <c r="F1671" s="12">
        <f t="shared" si="50"/>
        <v>-830200</v>
      </c>
      <c r="G1671" s="13">
        <f t="shared" si="51"/>
        <v>-9.9280093755231877E-2</v>
      </c>
    </row>
    <row r="1672" spans="1:7" x14ac:dyDescent="0.3">
      <c r="A1672" s="10" t="s">
        <v>238</v>
      </c>
      <c r="B1672" s="11" t="str">
        <f>VLOOKUP(A1672,Entidades!$A$1:$B$229,2,FALSE)</f>
        <v>MINCOMERCIO INDUSTRIA TURISMO - GESTION GENERAL</v>
      </c>
      <c r="C1672" s="11" t="s">
        <v>4</v>
      </c>
      <c r="D1672" s="12">
        <v>24030000</v>
      </c>
      <c r="E1672" s="12">
        <v>11581000</v>
      </c>
      <c r="F1672" s="12">
        <f t="shared" si="50"/>
        <v>-12449000</v>
      </c>
      <c r="G1672" s="13">
        <f t="shared" si="51"/>
        <v>-0.51806075738660007</v>
      </c>
    </row>
    <row r="1673" spans="1:7" x14ac:dyDescent="0.3">
      <c r="A1673" s="10" t="s">
        <v>238</v>
      </c>
      <c r="B1673" s="11" t="str">
        <f>VLOOKUP(A1673,Entidades!$A$1:$B$229,2,FALSE)</f>
        <v>MINCOMERCIO INDUSTRIA TURISMO - GESTION GENERAL</v>
      </c>
      <c r="C1673" s="11" t="s">
        <v>5</v>
      </c>
      <c r="D1673" s="12">
        <v>1406554120.55</v>
      </c>
      <c r="E1673" s="12">
        <v>1472901392.0599999</v>
      </c>
      <c r="F1673" s="12">
        <f t="shared" si="50"/>
        <v>66347271.50999999</v>
      </c>
      <c r="G1673" s="13">
        <f t="shared" si="51"/>
        <v>4.7170080795793656E-2</v>
      </c>
    </row>
    <row r="1674" spans="1:7" x14ac:dyDescent="0.3">
      <c r="A1674" s="10" t="s">
        <v>238</v>
      </c>
      <c r="B1674" s="11" t="str">
        <f>VLOOKUP(A1674,Entidades!$A$1:$B$229,2,FALSE)</f>
        <v>MINCOMERCIO INDUSTRIA TURISMO - GESTION GENERAL</v>
      </c>
      <c r="C1674" s="11" t="s">
        <v>6</v>
      </c>
      <c r="D1674" s="12">
        <v>7026864.4100000001</v>
      </c>
      <c r="E1674" s="12">
        <v>3718326</v>
      </c>
      <c r="F1674" s="12">
        <f t="shared" si="50"/>
        <v>-3308538.41</v>
      </c>
      <c r="G1674" s="13">
        <f t="shared" si="51"/>
        <v>-0.47084136208627941</v>
      </c>
    </row>
    <row r="1675" spans="1:7" x14ac:dyDescent="0.3">
      <c r="A1675" s="10" t="s">
        <v>238</v>
      </c>
      <c r="B1675" s="11" t="str">
        <f>VLOOKUP(A1675,Entidades!$A$1:$B$229,2,FALSE)</f>
        <v>MINCOMERCIO INDUSTRIA TURISMO - GESTION GENERAL</v>
      </c>
      <c r="C1675" s="11" t="s">
        <v>7</v>
      </c>
      <c r="D1675" s="12">
        <v>483557750.88</v>
      </c>
      <c r="E1675" s="12">
        <v>505690667.50999999</v>
      </c>
      <c r="F1675" s="12">
        <f t="shared" si="50"/>
        <v>22132916.629999995</v>
      </c>
      <c r="G1675" s="13">
        <f t="shared" si="51"/>
        <v>4.5770989276299523E-2</v>
      </c>
    </row>
    <row r="1676" spans="1:7" x14ac:dyDescent="0.3">
      <c r="A1676" s="10" t="s">
        <v>238</v>
      </c>
      <c r="B1676" s="11" t="str">
        <f>VLOOKUP(A1676,Entidades!$A$1:$B$229,2,FALSE)</f>
        <v>MINCOMERCIO INDUSTRIA TURISMO - GESTION GENERAL</v>
      </c>
      <c r="C1676" s="11" t="s">
        <v>8</v>
      </c>
      <c r="D1676" s="12">
        <v>17779015259</v>
      </c>
      <c r="E1676" s="12">
        <v>17508153799</v>
      </c>
      <c r="F1676" s="12">
        <f t="shared" ref="F1676:F1739" si="52">E1676-D1676</f>
        <v>-270861460</v>
      </c>
      <c r="G1676" s="13">
        <f t="shared" ref="G1676:G1739" si="53">IF(D1676&gt;0,((E1676-D1676)/D1676),"NA")</f>
        <v>-1.5234896649457902E-2</v>
      </c>
    </row>
    <row r="1677" spans="1:7" x14ac:dyDescent="0.3">
      <c r="A1677" s="10" t="s">
        <v>238</v>
      </c>
      <c r="B1677" s="11" t="str">
        <f>VLOOKUP(A1677,Entidades!$A$1:$B$229,2,FALSE)</f>
        <v>MINCOMERCIO INDUSTRIA TURISMO - GESTION GENERAL</v>
      </c>
      <c r="C1677" s="11" t="s">
        <v>10</v>
      </c>
      <c r="D1677" s="12">
        <v>809700880</v>
      </c>
      <c r="E1677" s="12">
        <v>2055820942.3900001</v>
      </c>
      <c r="F1677" s="12">
        <f t="shared" si="52"/>
        <v>1246120062.3900001</v>
      </c>
      <c r="G1677" s="13">
        <f t="shared" si="53"/>
        <v>1.5389881537364762</v>
      </c>
    </row>
    <row r="1678" spans="1:7" x14ac:dyDescent="0.3">
      <c r="A1678" s="10" t="s">
        <v>238</v>
      </c>
      <c r="B1678" s="11" t="str">
        <f>VLOOKUP(A1678,Entidades!$A$1:$B$229,2,FALSE)</f>
        <v>MINCOMERCIO INDUSTRIA TURISMO - GESTION GENERAL</v>
      </c>
      <c r="C1678" s="11" t="s">
        <v>11</v>
      </c>
      <c r="D1678" s="12">
        <v>1057270585</v>
      </c>
      <c r="E1678" s="12">
        <v>624564524</v>
      </c>
      <c r="F1678" s="12">
        <f t="shared" si="52"/>
        <v>-432706061</v>
      </c>
      <c r="G1678" s="13">
        <f t="shared" si="53"/>
        <v>-0.40926709504549397</v>
      </c>
    </row>
    <row r="1679" spans="1:7" x14ac:dyDescent="0.3">
      <c r="A1679" s="10" t="s">
        <v>238</v>
      </c>
      <c r="B1679" s="11" t="str">
        <f>VLOOKUP(A1679,Entidades!$A$1:$B$229,2,FALSE)</f>
        <v>MINCOMERCIO INDUSTRIA TURISMO - GESTION GENERAL</v>
      </c>
      <c r="C1679" s="11" t="s">
        <v>12</v>
      </c>
      <c r="D1679" s="12">
        <v>3332858.5500000003</v>
      </c>
      <c r="E1679" s="12">
        <v>292048227.66999996</v>
      </c>
      <c r="F1679" s="12">
        <f t="shared" si="52"/>
        <v>288715369.11999995</v>
      </c>
      <c r="G1679" s="13">
        <f t="shared" si="53"/>
        <v>86.626949445544255</v>
      </c>
    </row>
    <row r="1680" spans="1:7" x14ac:dyDescent="0.3">
      <c r="A1680" s="10" t="s">
        <v>238</v>
      </c>
      <c r="B1680" s="11" t="str">
        <f>VLOOKUP(A1680,Entidades!$A$1:$B$229,2,FALSE)</f>
        <v>MINCOMERCIO INDUSTRIA TURISMO - GESTION GENERAL</v>
      </c>
      <c r="C1680" s="11" t="s">
        <v>13</v>
      </c>
      <c r="D1680" s="12">
        <v>442576021.39999998</v>
      </c>
      <c r="E1680" s="12">
        <v>405838273.25</v>
      </c>
      <c r="F1680" s="12">
        <f t="shared" si="52"/>
        <v>-36737748.149999976</v>
      </c>
      <c r="G1680" s="13">
        <f t="shared" si="53"/>
        <v>-8.3008898750970561E-2</v>
      </c>
    </row>
    <row r="1681" spans="1:7" x14ac:dyDescent="0.3">
      <c r="A1681" s="10" t="s">
        <v>238</v>
      </c>
      <c r="B1681" s="11" t="str">
        <f>VLOOKUP(A1681,Entidades!$A$1:$B$229,2,FALSE)</f>
        <v>MINCOMERCIO INDUSTRIA TURISMO - GESTION GENERAL</v>
      </c>
      <c r="C1681" s="11" t="s">
        <v>14</v>
      </c>
      <c r="D1681" s="12">
        <v>1516127613.6499994</v>
      </c>
      <c r="E1681" s="12">
        <v>2365689277.96</v>
      </c>
      <c r="F1681" s="12">
        <f t="shared" si="52"/>
        <v>849561664.31000066</v>
      </c>
      <c r="G1681" s="13">
        <f t="shared" si="53"/>
        <v>0.56034970714946919</v>
      </c>
    </row>
    <row r="1682" spans="1:7" x14ac:dyDescent="0.3">
      <c r="A1682" s="10" t="s">
        <v>238</v>
      </c>
      <c r="B1682" s="11" t="str">
        <f>VLOOKUP(A1682,Entidades!$A$1:$B$229,2,FALSE)</f>
        <v>MINCOMERCIO INDUSTRIA TURISMO - GESTION GENERAL</v>
      </c>
      <c r="C1682" s="11" t="s">
        <v>292</v>
      </c>
      <c r="D1682" s="12"/>
      <c r="E1682" s="12">
        <v>4677315</v>
      </c>
      <c r="F1682" s="12">
        <f t="shared" si="52"/>
        <v>4677315</v>
      </c>
      <c r="G1682" s="13" t="str">
        <f t="shared" si="53"/>
        <v>NA</v>
      </c>
    </row>
    <row r="1683" spans="1:7" x14ac:dyDescent="0.3">
      <c r="A1683" s="10" t="s">
        <v>238</v>
      </c>
      <c r="B1683" s="11" t="str">
        <f>VLOOKUP(A1683,Entidades!$A$1:$B$229,2,FALSE)</f>
        <v>MINCOMERCIO INDUSTRIA TURISMO - GESTION GENERAL</v>
      </c>
      <c r="C1683" s="11" t="s">
        <v>15</v>
      </c>
      <c r="D1683" s="12">
        <v>744866316.11000001</v>
      </c>
      <c r="E1683" s="12">
        <v>220164.31</v>
      </c>
      <c r="F1683" s="12">
        <f t="shared" si="52"/>
        <v>-744646151.80000007</v>
      </c>
      <c r="G1683" s="13">
        <f t="shared" si="53"/>
        <v>-0.99970442439772311</v>
      </c>
    </row>
    <row r="1684" spans="1:7" x14ac:dyDescent="0.3">
      <c r="A1684" s="10" t="s">
        <v>238</v>
      </c>
      <c r="B1684" s="11" t="str">
        <f>VLOOKUP(A1684,Entidades!$A$1:$B$229,2,FALSE)</f>
        <v>MINCOMERCIO INDUSTRIA TURISMO - GESTION GENERAL</v>
      </c>
      <c r="C1684" s="11" t="s">
        <v>16</v>
      </c>
      <c r="D1684" s="12">
        <v>6673908.5199999996</v>
      </c>
      <c r="E1684" s="12">
        <v>22958963.810000002</v>
      </c>
      <c r="F1684" s="12">
        <f t="shared" si="52"/>
        <v>16285055.290000003</v>
      </c>
      <c r="G1684" s="13">
        <f t="shared" si="53"/>
        <v>2.4401076582332304</v>
      </c>
    </row>
    <row r="1685" spans="1:7" x14ac:dyDescent="0.3">
      <c r="A1685" s="10" t="s">
        <v>240</v>
      </c>
      <c r="B1685" s="11" t="str">
        <f>VLOOKUP(A1685,Entidades!$A$1:$B$229,2,FALSE)</f>
        <v>MINCOMERCIO INDUSTRIA TURISMO - DIRECCION GENERAL DE COMERCIO EXTERIOR</v>
      </c>
      <c r="C1685" s="11" t="s">
        <v>4</v>
      </c>
      <c r="D1685" s="12">
        <v>16546200</v>
      </c>
      <c r="E1685" s="12">
        <v>32775800</v>
      </c>
      <c r="F1685" s="12">
        <f t="shared" si="52"/>
        <v>16229600</v>
      </c>
      <c r="G1685" s="13">
        <f t="shared" si="53"/>
        <v>0.98086569725979378</v>
      </c>
    </row>
    <row r="1686" spans="1:7" x14ac:dyDescent="0.3">
      <c r="A1686" s="10" t="s">
        <v>240</v>
      </c>
      <c r="B1686" s="11" t="str">
        <f>VLOOKUP(A1686,Entidades!$A$1:$B$229,2,FALSE)</f>
        <v>MINCOMERCIO INDUSTRIA TURISMO - DIRECCION GENERAL DE COMERCIO EXTERIOR</v>
      </c>
      <c r="C1686" s="11" t="s">
        <v>5</v>
      </c>
      <c r="D1686" s="12">
        <v>19824188</v>
      </c>
      <c r="E1686" s="12"/>
      <c r="F1686" s="12">
        <f t="shared" si="52"/>
        <v>-19824188</v>
      </c>
      <c r="G1686" s="13">
        <f t="shared" si="53"/>
        <v>-1</v>
      </c>
    </row>
    <row r="1687" spans="1:7" x14ac:dyDescent="0.3">
      <c r="A1687" s="10" t="s">
        <v>240</v>
      </c>
      <c r="B1687" s="11" t="str">
        <f>VLOOKUP(A1687,Entidades!$A$1:$B$229,2,FALSE)</f>
        <v>MINCOMERCIO INDUSTRIA TURISMO - DIRECCION GENERAL DE COMERCIO EXTERIOR</v>
      </c>
      <c r="C1687" s="11" t="s">
        <v>8</v>
      </c>
      <c r="D1687" s="12">
        <v>2216367307</v>
      </c>
      <c r="E1687" s="12">
        <v>2504805522</v>
      </c>
      <c r="F1687" s="12">
        <f t="shared" si="52"/>
        <v>288438215</v>
      </c>
      <c r="G1687" s="13">
        <f t="shared" si="53"/>
        <v>0.13014007835660607</v>
      </c>
    </row>
    <row r="1688" spans="1:7" x14ac:dyDescent="0.3">
      <c r="A1688" s="10" t="s">
        <v>240</v>
      </c>
      <c r="B1688" s="11" t="str">
        <f>VLOOKUP(A1688,Entidades!$A$1:$B$229,2,FALSE)</f>
        <v>MINCOMERCIO INDUSTRIA TURISMO - DIRECCION GENERAL DE COMERCIO EXTERIOR</v>
      </c>
      <c r="C1688" s="11" t="s">
        <v>10</v>
      </c>
      <c r="D1688" s="12">
        <v>0</v>
      </c>
      <c r="E1688" s="12"/>
      <c r="F1688" s="12">
        <f t="shared" si="52"/>
        <v>0</v>
      </c>
      <c r="G1688" s="13" t="str">
        <f t="shared" si="53"/>
        <v>NA</v>
      </c>
    </row>
    <row r="1689" spans="1:7" x14ac:dyDescent="0.3">
      <c r="A1689" s="10" t="s">
        <v>240</v>
      </c>
      <c r="B1689" s="11" t="str">
        <f>VLOOKUP(A1689,Entidades!$A$1:$B$229,2,FALSE)</f>
        <v>MINCOMERCIO INDUSTRIA TURISMO - DIRECCION GENERAL DE COMERCIO EXTERIOR</v>
      </c>
      <c r="C1689" s="11" t="s">
        <v>11</v>
      </c>
      <c r="D1689" s="12">
        <v>89879608</v>
      </c>
      <c r="E1689" s="12">
        <v>202328055</v>
      </c>
      <c r="F1689" s="12">
        <f t="shared" si="52"/>
        <v>112448447</v>
      </c>
      <c r="G1689" s="13">
        <f t="shared" si="53"/>
        <v>1.2511007724911305</v>
      </c>
    </row>
    <row r="1690" spans="1:7" x14ac:dyDescent="0.3">
      <c r="A1690" s="10" t="s">
        <v>240</v>
      </c>
      <c r="B1690" s="11" t="str">
        <f>VLOOKUP(A1690,Entidades!$A$1:$B$229,2,FALSE)</f>
        <v>MINCOMERCIO INDUSTRIA TURISMO - DIRECCION GENERAL DE COMERCIO EXTERIOR</v>
      </c>
      <c r="C1690" s="11" t="s">
        <v>12</v>
      </c>
      <c r="D1690" s="12">
        <v>133900</v>
      </c>
      <c r="E1690" s="12">
        <v>450539325.92000002</v>
      </c>
      <c r="F1690" s="12">
        <f t="shared" si="52"/>
        <v>450405425.92000002</v>
      </c>
      <c r="G1690" s="13">
        <f t="shared" si="53"/>
        <v>3363.7447790888723</v>
      </c>
    </row>
    <row r="1691" spans="1:7" x14ac:dyDescent="0.3">
      <c r="A1691" s="10" t="s">
        <v>240</v>
      </c>
      <c r="B1691" s="11" t="str">
        <f>VLOOKUP(A1691,Entidades!$A$1:$B$229,2,FALSE)</f>
        <v>MINCOMERCIO INDUSTRIA TURISMO - DIRECCION GENERAL DE COMERCIO EXTERIOR</v>
      </c>
      <c r="C1691" s="11" t="s">
        <v>13</v>
      </c>
      <c r="D1691" s="12">
        <v>74410575.420000002</v>
      </c>
      <c r="E1691" s="12">
        <v>55677723.490000002</v>
      </c>
      <c r="F1691" s="12">
        <f t="shared" si="52"/>
        <v>-18732851.93</v>
      </c>
      <c r="G1691" s="13">
        <f t="shared" si="53"/>
        <v>-0.25174985980507553</v>
      </c>
    </row>
    <row r="1692" spans="1:7" x14ac:dyDescent="0.3">
      <c r="A1692" s="10" t="s">
        <v>240</v>
      </c>
      <c r="B1692" s="11" t="str">
        <f>VLOOKUP(A1692,Entidades!$A$1:$B$229,2,FALSE)</f>
        <v>MINCOMERCIO INDUSTRIA TURISMO - DIRECCION GENERAL DE COMERCIO EXTERIOR</v>
      </c>
      <c r="C1692" s="11" t="s">
        <v>14</v>
      </c>
      <c r="D1692" s="12">
        <v>93769412.430000007</v>
      </c>
      <c r="E1692" s="12">
        <v>120218570.28</v>
      </c>
      <c r="F1692" s="12">
        <f t="shared" si="52"/>
        <v>26449157.849999994</v>
      </c>
      <c r="G1692" s="13">
        <f t="shared" si="53"/>
        <v>0.28206594415577263</v>
      </c>
    </row>
    <row r="1693" spans="1:7" x14ac:dyDescent="0.3">
      <c r="A1693" s="10" t="s">
        <v>240</v>
      </c>
      <c r="B1693" s="11" t="str">
        <f>VLOOKUP(A1693,Entidades!$A$1:$B$229,2,FALSE)</f>
        <v>MINCOMERCIO INDUSTRIA TURISMO - DIRECCION GENERAL DE COMERCIO EXTERIOR</v>
      </c>
      <c r="C1693" s="11" t="s">
        <v>15</v>
      </c>
      <c r="D1693" s="12">
        <v>0</v>
      </c>
      <c r="E1693" s="12">
        <v>0</v>
      </c>
      <c r="F1693" s="12">
        <f t="shared" si="52"/>
        <v>0</v>
      </c>
      <c r="G1693" s="13" t="str">
        <f t="shared" si="53"/>
        <v>NA</v>
      </c>
    </row>
    <row r="1694" spans="1:7" x14ac:dyDescent="0.3">
      <c r="A1694" s="10" t="s">
        <v>242</v>
      </c>
      <c r="B1694" s="11" t="str">
        <f>VLOOKUP(A1694,Entidades!$A$1:$B$229,2,FALSE)</f>
        <v>SUPERINTENDENCIA DE SOCIEDADES</v>
      </c>
      <c r="C1694" s="11" t="s">
        <v>4</v>
      </c>
      <c r="D1694" s="12"/>
      <c r="E1694" s="12">
        <v>116817753</v>
      </c>
      <c r="F1694" s="12">
        <f t="shared" si="52"/>
        <v>116817753</v>
      </c>
      <c r="G1694" s="13" t="str">
        <f t="shared" si="53"/>
        <v>NA</v>
      </c>
    </row>
    <row r="1695" spans="1:7" x14ac:dyDescent="0.3">
      <c r="A1695" s="10" t="s">
        <v>242</v>
      </c>
      <c r="B1695" s="11" t="str">
        <f>VLOOKUP(A1695,Entidades!$A$1:$B$229,2,FALSE)</f>
        <v>SUPERINTENDENCIA DE SOCIEDADES</v>
      </c>
      <c r="C1695" s="11" t="s">
        <v>5</v>
      </c>
      <c r="D1695" s="12">
        <v>19990949.23</v>
      </c>
      <c r="E1695" s="12">
        <v>29227823.48</v>
      </c>
      <c r="F1695" s="12">
        <f t="shared" si="52"/>
        <v>9236874.25</v>
      </c>
      <c r="G1695" s="13">
        <f t="shared" si="53"/>
        <v>0.46205280918518943</v>
      </c>
    </row>
    <row r="1696" spans="1:7" x14ac:dyDescent="0.3">
      <c r="A1696" s="10" t="s">
        <v>242</v>
      </c>
      <c r="B1696" s="11" t="str">
        <f>VLOOKUP(A1696,Entidades!$A$1:$B$229,2,FALSE)</f>
        <v>SUPERINTENDENCIA DE SOCIEDADES</v>
      </c>
      <c r="C1696" s="11" t="s">
        <v>25</v>
      </c>
      <c r="D1696" s="12">
        <v>208841</v>
      </c>
      <c r="E1696" s="12"/>
      <c r="F1696" s="12">
        <f t="shared" si="52"/>
        <v>-208841</v>
      </c>
      <c r="G1696" s="13">
        <f t="shared" si="53"/>
        <v>-1</v>
      </c>
    </row>
    <row r="1697" spans="1:7" x14ac:dyDescent="0.3">
      <c r="A1697" s="10" t="s">
        <v>242</v>
      </c>
      <c r="B1697" s="11" t="str">
        <f>VLOOKUP(A1697,Entidades!$A$1:$B$229,2,FALSE)</f>
        <v>SUPERINTENDENCIA DE SOCIEDADES</v>
      </c>
      <c r="C1697" s="11" t="s">
        <v>6</v>
      </c>
      <c r="D1697" s="12">
        <v>52954742.130000003</v>
      </c>
      <c r="E1697" s="12">
        <v>63025171.119999997</v>
      </c>
      <c r="F1697" s="12">
        <f t="shared" si="52"/>
        <v>10070428.989999995</v>
      </c>
      <c r="G1697" s="13">
        <f t="shared" si="53"/>
        <v>0.19017048492612487</v>
      </c>
    </row>
    <row r="1698" spans="1:7" x14ac:dyDescent="0.3">
      <c r="A1698" s="10" t="s">
        <v>242</v>
      </c>
      <c r="B1698" s="11" t="str">
        <f>VLOOKUP(A1698,Entidades!$A$1:$B$229,2,FALSE)</f>
        <v>SUPERINTENDENCIA DE SOCIEDADES</v>
      </c>
      <c r="C1698" s="11" t="s">
        <v>7</v>
      </c>
      <c r="D1698" s="12">
        <v>606885987.87</v>
      </c>
      <c r="E1698" s="12">
        <v>755864305.38</v>
      </c>
      <c r="F1698" s="12">
        <f t="shared" si="52"/>
        <v>148978317.50999999</v>
      </c>
      <c r="G1698" s="13">
        <f t="shared" si="53"/>
        <v>0.24547990971561595</v>
      </c>
    </row>
    <row r="1699" spans="1:7" x14ac:dyDescent="0.3">
      <c r="A1699" s="10" t="s">
        <v>242</v>
      </c>
      <c r="B1699" s="11" t="str">
        <f>VLOOKUP(A1699,Entidades!$A$1:$B$229,2,FALSE)</f>
        <v>SUPERINTENDENCIA DE SOCIEDADES</v>
      </c>
      <c r="C1699" s="11" t="s">
        <v>8</v>
      </c>
      <c r="D1699" s="12">
        <v>7353154605</v>
      </c>
      <c r="E1699" s="12">
        <v>7980587277</v>
      </c>
      <c r="F1699" s="12">
        <f t="shared" si="52"/>
        <v>627432672</v>
      </c>
      <c r="G1699" s="13">
        <f t="shared" si="53"/>
        <v>8.5328366626938337E-2</v>
      </c>
    </row>
    <row r="1700" spans="1:7" x14ac:dyDescent="0.3">
      <c r="A1700" s="10" t="s">
        <v>242</v>
      </c>
      <c r="B1700" s="11" t="str">
        <f>VLOOKUP(A1700,Entidades!$A$1:$B$229,2,FALSE)</f>
        <v>SUPERINTENDENCIA DE SOCIEDADES</v>
      </c>
      <c r="C1700" s="11" t="s">
        <v>10</v>
      </c>
      <c r="D1700" s="12">
        <v>337237515</v>
      </c>
      <c r="E1700" s="12">
        <v>459312045.5</v>
      </c>
      <c r="F1700" s="12">
        <f t="shared" si="52"/>
        <v>122074530.5</v>
      </c>
      <c r="G1700" s="13">
        <f t="shared" si="53"/>
        <v>0.36198383949069246</v>
      </c>
    </row>
    <row r="1701" spans="1:7" x14ac:dyDescent="0.3">
      <c r="A1701" s="10" t="s">
        <v>242</v>
      </c>
      <c r="B1701" s="11" t="str">
        <f>VLOOKUP(A1701,Entidades!$A$1:$B$229,2,FALSE)</f>
        <v>SUPERINTENDENCIA DE SOCIEDADES</v>
      </c>
      <c r="C1701" s="11" t="s">
        <v>11</v>
      </c>
      <c r="D1701" s="12">
        <v>391235664</v>
      </c>
      <c r="E1701" s="12">
        <v>365397277</v>
      </c>
      <c r="F1701" s="12">
        <f t="shared" si="52"/>
        <v>-25838387</v>
      </c>
      <c r="G1701" s="13">
        <f t="shared" si="53"/>
        <v>-6.6043025668539257E-2</v>
      </c>
    </row>
    <row r="1702" spans="1:7" x14ac:dyDescent="0.3">
      <c r="A1702" s="10" t="s">
        <v>242</v>
      </c>
      <c r="B1702" s="11" t="str">
        <f>VLOOKUP(A1702,Entidades!$A$1:$B$229,2,FALSE)</f>
        <v>SUPERINTENDENCIA DE SOCIEDADES</v>
      </c>
      <c r="C1702" s="11" t="s">
        <v>12</v>
      </c>
      <c r="D1702" s="12">
        <v>5974904730.3200006</v>
      </c>
      <c r="E1702" s="12">
        <v>877510036.56000006</v>
      </c>
      <c r="F1702" s="12">
        <f t="shared" si="52"/>
        <v>-5097394693.7600002</v>
      </c>
      <c r="G1702" s="13">
        <f t="shared" si="53"/>
        <v>-0.85313405381896301</v>
      </c>
    </row>
    <row r="1703" spans="1:7" x14ac:dyDescent="0.3">
      <c r="A1703" s="10" t="s">
        <v>242</v>
      </c>
      <c r="B1703" s="11" t="str">
        <f>VLOOKUP(A1703,Entidades!$A$1:$B$229,2,FALSE)</f>
        <v>SUPERINTENDENCIA DE SOCIEDADES</v>
      </c>
      <c r="C1703" s="11" t="s">
        <v>13</v>
      </c>
      <c r="D1703" s="12">
        <v>211697068.23000002</v>
      </c>
      <c r="E1703" s="12">
        <v>541651710.8900001</v>
      </c>
      <c r="F1703" s="12">
        <f t="shared" si="52"/>
        <v>329954642.66000009</v>
      </c>
      <c r="G1703" s="13">
        <f t="shared" si="53"/>
        <v>1.5586169681930511</v>
      </c>
    </row>
    <row r="1704" spans="1:7" x14ac:dyDescent="0.3">
      <c r="A1704" s="10" t="s">
        <v>242</v>
      </c>
      <c r="B1704" s="11" t="str">
        <f>VLOOKUP(A1704,Entidades!$A$1:$B$229,2,FALSE)</f>
        <v>SUPERINTENDENCIA DE SOCIEDADES</v>
      </c>
      <c r="C1704" s="11" t="s">
        <v>14</v>
      </c>
      <c r="D1704" s="12">
        <v>273194140</v>
      </c>
      <c r="E1704" s="12">
        <v>391735898.23000002</v>
      </c>
      <c r="F1704" s="12">
        <f t="shared" si="52"/>
        <v>118541758.23000002</v>
      </c>
      <c r="G1704" s="13">
        <f t="shared" si="53"/>
        <v>0.43391032556554843</v>
      </c>
    </row>
    <row r="1705" spans="1:7" x14ac:dyDescent="0.3">
      <c r="A1705" s="10" t="s">
        <v>242</v>
      </c>
      <c r="B1705" s="11" t="str">
        <f>VLOOKUP(A1705,Entidades!$A$1:$B$229,2,FALSE)</f>
        <v>SUPERINTENDENCIA DE SOCIEDADES</v>
      </c>
      <c r="C1705" s="11" t="s">
        <v>292</v>
      </c>
      <c r="D1705" s="12">
        <v>653880886</v>
      </c>
      <c r="E1705" s="12">
        <v>808489775</v>
      </c>
      <c r="F1705" s="12">
        <f t="shared" si="52"/>
        <v>154608889</v>
      </c>
      <c r="G1705" s="13">
        <f t="shared" si="53"/>
        <v>0.2364480936976035</v>
      </c>
    </row>
    <row r="1706" spans="1:7" x14ac:dyDescent="0.3">
      <c r="A1706" s="10" t="s">
        <v>242</v>
      </c>
      <c r="B1706" s="11" t="str">
        <f>VLOOKUP(A1706,Entidades!$A$1:$B$229,2,FALSE)</f>
        <v>SUPERINTENDENCIA DE SOCIEDADES</v>
      </c>
      <c r="C1706" s="11" t="s">
        <v>15</v>
      </c>
      <c r="D1706" s="12">
        <v>300355465.93000001</v>
      </c>
      <c r="E1706" s="12">
        <v>393217824.37</v>
      </c>
      <c r="F1706" s="12">
        <f t="shared" si="52"/>
        <v>92862358.439999998</v>
      </c>
      <c r="G1706" s="13">
        <f t="shared" si="53"/>
        <v>0.3091748577055769</v>
      </c>
    </row>
    <row r="1707" spans="1:7" x14ac:dyDescent="0.3">
      <c r="A1707" s="10" t="s">
        <v>242</v>
      </c>
      <c r="B1707" s="11" t="str">
        <f>VLOOKUP(A1707,Entidades!$A$1:$B$229,2,FALSE)</f>
        <v>SUPERINTENDENCIA DE SOCIEDADES</v>
      </c>
      <c r="C1707" s="11" t="s">
        <v>16</v>
      </c>
      <c r="D1707" s="12">
        <v>12069854</v>
      </c>
      <c r="E1707" s="12">
        <v>7366259.3200000003</v>
      </c>
      <c r="F1707" s="12">
        <f t="shared" si="52"/>
        <v>-4703594.68</v>
      </c>
      <c r="G1707" s="13">
        <f t="shared" si="53"/>
        <v>-0.38969772790955048</v>
      </c>
    </row>
    <row r="1708" spans="1:7" x14ac:dyDescent="0.3">
      <c r="A1708" s="10" t="s">
        <v>242</v>
      </c>
      <c r="B1708" s="11" t="str">
        <f>VLOOKUP(A1708,Entidades!$A$1:$B$229,2,FALSE)</f>
        <v>SUPERINTENDENCIA DE SOCIEDADES</v>
      </c>
      <c r="C1708" s="11" t="s">
        <v>18</v>
      </c>
      <c r="D1708" s="12"/>
      <c r="E1708" s="12">
        <v>303891464</v>
      </c>
      <c r="F1708" s="12">
        <f t="shared" si="52"/>
        <v>303891464</v>
      </c>
      <c r="G1708" s="13" t="str">
        <f t="shared" si="53"/>
        <v>NA</v>
      </c>
    </row>
    <row r="1709" spans="1:7" x14ac:dyDescent="0.3">
      <c r="A1709" s="10" t="s">
        <v>244</v>
      </c>
      <c r="B1709" s="11" t="str">
        <f>VLOOKUP(A1709,Entidades!$A$1:$B$229,2,FALSE)</f>
        <v>SUPERINTENDENCIA DE INDUSTRIA Y COMERCIO</v>
      </c>
      <c r="C1709" s="11" t="s">
        <v>4</v>
      </c>
      <c r="D1709" s="12">
        <v>1840332</v>
      </c>
      <c r="E1709" s="12"/>
      <c r="F1709" s="12">
        <f t="shared" si="52"/>
        <v>-1840332</v>
      </c>
      <c r="G1709" s="13">
        <f t="shared" si="53"/>
        <v>-1</v>
      </c>
    </row>
    <row r="1710" spans="1:7" x14ac:dyDescent="0.3">
      <c r="A1710" s="10" t="s">
        <v>244</v>
      </c>
      <c r="B1710" s="11" t="str">
        <f>VLOOKUP(A1710,Entidades!$A$1:$B$229,2,FALSE)</f>
        <v>SUPERINTENDENCIA DE INDUSTRIA Y COMERCIO</v>
      </c>
      <c r="C1710" s="11" t="s">
        <v>5</v>
      </c>
      <c r="D1710" s="12">
        <v>8451969949.75</v>
      </c>
      <c r="E1710" s="12">
        <v>8617879907.3299999</v>
      </c>
      <c r="F1710" s="12">
        <f t="shared" si="52"/>
        <v>165909957.57999992</v>
      </c>
      <c r="G1710" s="13">
        <f t="shared" si="53"/>
        <v>1.9629738222733194E-2</v>
      </c>
    </row>
    <row r="1711" spans="1:7" x14ac:dyDescent="0.3">
      <c r="A1711" s="10" t="s">
        <v>244</v>
      </c>
      <c r="B1711" s="11" t="str">
        <f>VLOOKUP(A1711,Entidades!$A$1:$B$229,2,FALSE)</f>
        <v>SUPERINTENDENCIA DE INDUSTRIA Y COMERCIO</v>
      </c>
      <c r="C1711" s="11" t="s">
        <v>6</v>
      </c>
      <c r="D1711" s="12">
        <v>3171907</v>
      </c>
      <c r="E1711" s="12"/>
      <c r="F1711" s="12">
        <f t="shared" si="52"/>
        <v>-3171907</v>
      </c>
      <c r="G1711" s="13">
        <f t="shared" si="53"/>
        <v>-1</v>
      </c>
    </row>
    <row r="1712" spans="1:7" x14ac:dyDescent="0.3">
      <c r="A1712" s="10" t="s">
        <v>244</v>
      </c>
      <c r="B1712" s="11" t="str">
        <f>VLOOKUP(A1712,Entidades!$A$1:$B$229,2,FALSE)</f>
        <v>SUPERINTENDENCIA DE INDUSTRIA Y COMERCIO</v>
      </c>
      <c r="C1712" s="11" t="s">
        <v>7</v>
      </c>
      <c r="D1712" s="12">
        <v>437039283</v>
      </c>
      <c r="E1712" s="12">
        <v>526590025</v>
      </c>
      <c r="F1712" s="12">
        <f t="shared" si="52"/>
        <v>89550742</v>
      </c>
      <c r="G1712" s="13">
        <f t="shared" si="53"/>
        <v>0.20490318715812098</v>
      </c>
    </row>
    <row r="1713" spans="1:7" x14ac:dyDescent="0.3">
      <c r="A1713" s="10" t="s">
        <v>244</v>
      </c>
      <c r="B1713" s="11" t="str">
        <f>VLOOKUP(A1713,Entidades!$A$1:$B$229,2,FALSE)</f>
        <v>SUPERINTENDENCIA DE INDUSTRIA Y COMERCIO</v>
      </c>
      <c r="C1713" s="11" t="s">
        <v>8</v>
      </c>
      <c r="D1713" s="12">
        <v>80568309558</v>
      </c>
      <c r="E1713" s="12">
        <v>80219808601</v>
      </c>
      <c r="F1713" s="12">
        <f t="shared" si="52"/>
        <v>-348500957</v>
      </c>
      <c r="G1713" s="13">
        <f t="shared" si="53"/>
        <v>-4.3255339340230172E-3</v>
      </c>
    </row>
    <row r="1714" spans="1:7" x14ac:dyDescent="0.3">
      <c r="A1714" s="10" t="s">
        <v>244</v>
      </c>
      <c r="B1714" s="11" t="str">
        <f>VLOOKUP(A1714,Entidades!$A$1:$B$229,2,FALSE)</f>
        <v>SUPERINTENDENCIA DE INDUSTRIA Y COMERCIO</v>
      </c>
      <c r="C1714" s="11" t="s">
        <v>9</v>
      </c>
      <c r="D1714" s="12">
        <v>430636941</v>
      </c>
      <c r="E1714" s="12"/>
      <c r="F1714" s="12">
        <f t="shared" si="52"/>
        <v>-430636941</v>
      </c>
      <c r="G1714" s="13">
        <f t="shared" si="53"/>
        <v>-1</v>
      </c>
    </row>
    <row r="1715" spans="1:7" x14ac:dyDescent="0.3">
      <c r="A1715" s="10" t="s">
        <v>244</v>
      </c>
      <c r="B1715" s="11" t="str">
        <f>VLOOKUP(A1715,Entidades!$A$1:$B$229,2,FALSE)</f>
        <v>SUPERINTENDENCIA DE INDUSTRIA Y COMERCIO</v>
      </c>
      <c r="C1715" s="11" t="s">
        <v>10</v>
      </c>
      <c r="D1715" s="12">
        <v>2326988169.0599999</v>
      </c>
      <c r="E1715" s="12">
        <v>1792987726.73</v>
      </c>
      <c r="F1715" s="12">
        <f t="shared" si="52"/>
        <v>-534000442.32999992</v>
      </c>
      <c r="G1715" s="13">
        <f t="shared" si="53"/>
        <v>-0.22948137400531454</v>
      </c>
    </row>
    <row r="1716" spans="1:7" x14ac:dyDescent="0.3">
      <c r="A1716" s="10" t="s">
        <v>244</v>
      </c>
      <c r="B1716" s="11" t="str">
        <f>VLOOKUP(A1716,Entidades!$A$1:$B$229,2,FALSE)</f>
        <v>SUPERINTENDENCIA DE INDUSTRIA Y COMERCIO</v>
      </c>
      <c r="C1716" s="11" t="s">
        <v>11</v>
      </c>
      <c r="D1716" s="12">
        <v>587432215</v>
      </c>
      <c r="E1716" s="12">
        <v>622496208</v>
      </c>
      <c r="F1716" s="12">
        <f t="shared" si="52"/>
        <v>35063993</v>
      </c>
      <c r="G1716" s="13">
        <f t="shared" si="53"/>
        <v>5.9690279328654117E-2</v>
      </c>
    </row>
    <row r="1717" spans="1:7" x14ac:dyDescent="0.3">
      <c r="A1717" s="10" t="s">
        <v>244</v>
      </c>
      <c r="B1717" s="11" t="str">
        <f>VLOOKUP(A1717,Entidades!$A$1:$B$229,2,FALSE)</f>
        <v>SUPERINTENDENCIA DE INDUSTRIA Y COMERCIO</v>
      </c>
      <c r="C1717" s="11" t="s">
        <v>12</v>
      </c>
      <c r="D1717" s="12">
        <v>4713584164.6599989</v>
      </c>
      <c r="E1717" s="12">
        <v>1634391915.0700002</v>
      </c>
      <c r="F1717" s="12">
        <f t="shared" si="52"/>
        <v>-3079192249.5899987</v>
      </c>
      <c r="G1717" s="13">
        <f t="shared" si="53"/>
        <v>-0.65325920616336497</v>
      </c>
    </row>
    <row r="1718" spans="1:7" x14ac:dyDescent="0.3">
      <c r="A1718" s="10" t="s">
        <v>244</v>
      </c>
      <c r="B1718" s="11" t="str">
        <f>VLOOKUP(A1718,Entidades!$A$1:$B$229,2,FALSE)</f>
        <v>SUPERINTENDENCIA DE INDUSTRIA Y COMERCIO</v>
      </c>
      <c r="C1718" s="11" t="s">
        <v>13</v>
      </c>
      <c r="D1718" s="12">
        <v>1120761680.05</v>
      </c>
      <c r="E1718" s="12">
        <v>933437291.22000003</v>
      </c>
      <c r="F1718" s="12">
        <f t="shared" si="52"/>
        <v>-187324388.82999992</v>
      </c>
      <c r="G1718" s="13">
        <f t="shared" si="53"/>
        <v>-0.16714025128129195</v>
      </c>
    </row>
    <row r="1719" spans="1:7" x14ac:dyDescent="0.3">
      <c r="A1719" s="10" t="s">
        <v>244</v>
      </c>
      <c r="B1719" s="11" t="str">
        <f>VLOOKUP(A1719,Entidades!$A$1:$B$229,2,FALSE)</f>
        <v>SUPERINTENDENCIA DE INDUSTRIA Y COMERCIO</v>
      </c>
      <c r="C1719" s="11" t="s">
        <v>14</v>
      </c>
      <c r="D1719" s="12">
        <v>1588951623.9000001</v>
      </c>
      <c r="E1719" s="12">
        <v>1790140125.24</v>
      </c>
      <c r="F1719" s="12">
        <f t="shared" si="52"/>
        <v>201188501.33999991</v>
      </c>
      <c r="G1719" s="13">
        <f t="shared" si="53"/>
        <v>0.12661713441356576</v>
      </c>
    </row>
    <row r="1720" spans="1:7" x14ac:dyDescent="0.3">
      <c r="A1720" s="10" t="s">
        <v>244</v>
      </c>
      <c r="B1720" s="11" t="str">
        <f>VLOOKUP(A1720,Entidades!$A$1:$B$229,2,FALSE)</f>
        <v>SUPERINTENDENCIA DE INDUSTRIA Y COMERCIO</v>
      </c>
      <c r="C1720" s="11" t="s">
        <v>292</v>
      </c>
      <c r="D1720" s="12">
        <v>1519712950.2</v>
      </c>
      <c r="E1720" s="12">
        <v>1309175989.8</v>
      </c>
      <c r="F1720" s="12">
        <f t="shared" si="52"/>
        <v>-210536960.4000001</v>
      </c>
      <c r="G1720" s="13">
        <f t="shared" si="53"/>
        <v>-0.13853732073040018</v>
      </c>
    </row>
    <row r="1721" spans="1:7" x14ac:dyDescent="0.3">
      <c r="A1721" s="10" t="s">
        <v>244</v>
      </c>
      <c r="B1721" s="11" t="str">
        <f>VLOOKUP(A1721,Entidades!$A$1:$B$229,2,FALSE)</f>
        <v>SUPERINTENDENCIA DE INDUSTRIA Y COMERCIO</v>
      </c>
      <c r="C1721" s="11" t="s">
        <v>15</v>
      </c>
      <c r="D1721" s="12">
        <v>1562793527.8299999</v>
      </c>
      <c r="E1721" s="12">
        <v>1427776305.4699998</v>
      </c>
      <c r="F1721" s="12">
        <f t="shared" si="52"/>
        <v>-135017222.36000013</v>
      </c>
      <c r="G1721" s="13">
        <f t="shared" si="53"/>
        <v>-8.6394792373805665E-2</v>
      </c>
    </row>
    <row r="1722" spans="1:7" x14ac:dyDescent="0.3">
      <c r="A1722" s="10" t="s">
        <v>244</v>
      </c>
      <c r="B1722" s="11" t="str">
        <f>VLOOKUP(A1722,Entidades!$A$1:$B$229,2,FALSE)</f>
        <v>SUPERINTENDENCIA DE INDUSTRIA Y COMERCIO</v>
      </c>
      <c r="C1722" s="11" t="s">
        <v>16</v>
      </c>
      <c r="D1722" s="12">
        <v>455445311</v>
      </c>
      <c r="E1722" s="12">
        <v>535140889</v>
      </c>
      <c r="F1722" s="12">
        <f t="shared" si="52"/>
        <v>79695578</v>
      </c>
      <c r="G1722" s="13">
        <f t="shared" si="53"/>
        <v>0.17498385881944012</v>
      </c>
    </row>
    <row r="1723" spans="1:7" x14ac:dyDescent="0.3">
      <c r="A1723" s="10" t="s">
        <v>244</v>
      </c>
      <c r="B1723" s="11" t="str">
        <f>VLOOKUP(A1723,Entidades!$A$1:$B$229,2,FALSE)</f>
        <v>SUPERINTENDENCIA DE INDUSTRIA Y COMERCIO</v>
      </c>
      <c r="C1723" s="11" t="s">
        <v>18</v>
      </c>
      <c r="D1723" s="12"/>
      <c r="E1723" s="12">
        <v>372347584</v>
      </c>
      <c r="F1723" s="12">
        <f t="shared" si="52"/>
        <v>372347584</v>
      </c>
      <c r="G1723" s="13" t="str">
        <f t="shared" si="53"/>
        <v>NA</v>
      </c>
    </row>
    <row r="1724" spans="1:7" x14ac:dyDescent="0.3">
      <c r="A1724" s="10" t="s">
        <v>246</v>
      </c>
      <c r="B1724" s="11" t="str">
        <f>VLOOKUP(A1724,Entidades!$A$1:$B$229,2,FALSE)</f>
        <v>UNIDAD ADMINISTRATIVA ESPECIAL JUNTA CENTRAL CONTADORES</v>
      </c>
      <c r="C1724" s="11" t="s">
        <v>4</v>
      </c>
      <c r="D1724" s="12">
        <v>2100000</v>
      </c>
      <c r="E1724" s="12">
        <v>12798000</v>
      </c>
      <c r="F1724" s="12">
        <f t="shared" si="52"/>
        <v>10698000</v>
      </c>
      <c r="G1724" s="13">
        <f t="shared" si="53"/>
        <v>5.0942857142857143</v>
      </c>
    </row>
    <row r="1725" spans="1:7" x14ac:dyDescent="0.3">
      <c r="A1725" s="10" t="s">
        <v>246</v>
      </c>
      <c r="B1725" s="11" t="str">
        <f>VLOOKUP(A1725,Entidades!$A$1:$B$229,2,FALSE)</f>
        <v>UNIDAD ADMINISTRATIVA ESPECIAL JUNTA CENTRAL CONTADORES</v>
      </c>
      <c r="C1725" s="11" t="s">
        <v>5</v>
      </c>
      <c r="D1725" s="12">
        <v>37696400.420000002</v>
      </c>
      <c r="E1725" s="12">
        <v>9758502</v>
      </c>
      <c r="F1725" s="12">
        <f t="shared" si="52"/>
        <v>-27937898.420000002</v>
      </c>
      <c r="G1725" s="13">
        <f t="shared" si="53"/>
        <v>-0.74112907621751123</v>
      </c>
    </row>
    <row r="1726" spans="1:7" x14ac:dyDescent="0.3">
      <c r="A1726" s="10" t="s">
        <v>246</v>
      </c>
      <c r="B1726" s="11" t="str">
        <f>VLOOKUP(A1726,Entidades!$A$1:$B$229,2,FALSE)</f>
        <v>UNIDAD ADMINISTRATIVA ESPECIAL JUNTA CENTRAL CONTADORES</v>
      </c>
      <c r="C1726" s="11" t="s">
        <v>6</v>
      </c>
      <c r="D1726" s="12">
        <v>1177421</v>
      </c>
      <c r="E1726" s="12">
        <v>1435380</v>
      </c>
      <c r="F1726" s="12">
        <f t="shared" si="52"/>
        <v>257959</v>
      </c>
      <c r="G1726" s="13">
        <f t="shared" si="53"/>
        <v>0.2190881596302427</v>
      </c>
    </row>
    <row r="1727" spans="1:7" x14ac:dyDescent="0.3">
      <c r="A1727" s="10" t="s">
        <v>246</v>
      </c>
      <c r="B1727" s="11" t="str">
        <f>VLOOKUP(A1727,Entidades!$A$1:$B$229,2,FALSE)</f>
        <v>UNIDAD ADMINISTRATIVA ESPECIAL JUNTA CENTRAL CONTADORES</v>
      </c>
      <c r="C1727" s="11" t="s">
        <v>7</v>
      </c>
      <c r="D1727" s="12">
        <v>63080978</v>
      </c>
      <c r="E1727" s="12">
        <v>73180382</v>
      </c>
      <c r="F1727" s="12">
        <f t="shared" si="52"/>
        <v>10099404</v>
      </c>
      <c r="G1727" s="13">
        <f t="shared" si="53"/>
        <v>0.16010221020986706</v>
      </c>
    </row>
    <row r="1728" spans="1:7" x14ac:dyDescent="0.3">
      <c r="A1728" s="10" t="s">
        <v>246</v>
      </c>
      <c r="B1728" s="11" t="str">
        <f>VLOOKUP(A1728,Entidades!$A$1:$B$229,2,FALSE)</f>
        <v>UNIDAD ADMINISTRATIVA ESPECIAL JUNTA CENTRAL CONTADORES</v>
      </c>
      <c r="C1728" s="11" t="s">
        <v>8</v>
      </c>
      <c r="D1728" s="12">
        <v>7477996389</v>
      </c>
      <c r="E1728" s="12">
        <v>7035296194</v>
      </c>
      <c r="F1728" s="12">
        <f t="shared" si="52"/>
        <v>-442700195</v>
      </c>
      <c r="G1728" s="13">
        <f t="shared" si="53"/>
        <v>-5.9200375604781537E-2</v>
      </c>
    </row>
    <row r="1729" spans="1:7" x14ac:dyDescent="0.3">
      <c r="A1729" s="10" t="s">
        <v>246</v>
      </c>
      <c r="B1729" s="11" t="str">
        <f>VLOOKUP(A1729,Entidades!$A$1:$B$229,2,FALSE)</f>
        <v>UNIDAD ADMINISTRATIVA ESPECIAL JUNTA CENTRAL CONTADORES</v>
      </c>
      <c r="C1729" s="11" t="s">
        <v>10</v>
      </c>
      <c r="D1729" s="12">
        <v>29251326</v>
      </c>
      <c r="E1729" s="12">
        <v>6958443.29</v>
      </c>
      <c r="F1729" s="12">
        <f t="shared" si="52"/>
        <v>-22292882.710000001</v>
      </c>
      <c r="G1729" s="13">
        <f t="shared" si="53"/>
        <v>-0.76211528701297171</v>
      </c>
    </row>
    <row r="1730" spans="1:7" x14ac:dyDescent="0.3">
      <c r="A1730" s="10" t="s">
        <v>246</v>
      </c>
      <c r="B1730" s="11" t="str">
        <f>VLOOKUP(A1730,Entidades!$A$1:$B$229,2,FALSE)</f>
        <v>UNIDAD ADMINISTRATIVA ESPECIAL JUNTA CENTRAL CONTADORES</v>
      </c>
      <c r="C1730" s="11" t="s">
        <v>11</v>
      </c>
      <c r="D1730" s="12">
        <v>2265681</v>
      </c>
      <c r="E1730" s="12">
        <v>69798</v>
      </c>
      <c r="F1730" s="12">
        <f t="shared" si="52"/>
        <v>-2195883</v>
      </c>
      <c r="G1730" s="13">
        <f t="shared" si="53"/>
        <v>-0.96919336835150227</v>
      </c>
    </row>
    <row r="1731" spans="1:7" x14ac:dyDescent="0.3">
      <c r="A1731" s="10" t="s">
        <v>246</v>
      </c>
      <c r="B1731" s="11" t="str">
        <f>VLOOKUP(A1731,Entidades!$A$1:$B$229,2,FALSE)</f>
        <v>UNIDAD ADMINISTRATIVA ESPECIAL JUNTA CENTRAL CONTADORES</v>
      </c>
      <c r="C1731" s="11" t="s">
        <v>12</v>
      </c>
      <c r="D1731" s="12">
        <v>3850756.01</v>
      </c>
      <c r="E1731" s="12">
        <v>33455050.25</v>
      </c>
      <c r="F1731" s="12">
        <f t="shared" si="52"/>
        <v>29604294.240000002</v>
      </c>
      <c r="G1731" s="13">
        <f t="shared" si="53"/>
        <v>7.6879174279338471</v>
      </c>
    </row>
    <row r="1732" spans="1:7" x14ac:dyDescent="0.3">
      <c r="A1732" s="10" t="s">
        <v>246</v>
      </c>
      <c r="B1732" s="11" t="str">
        <f>VLOOKUP(A1732,Entidades!$A$1:$B$229,2,FALSE)</f>
        <v>UNIDAD ADMINISTRATIVA ESPECIAL JUNTA CENTRAL CONTADORES</v>
      </c>
      <c r="C1732" s="11" t="s">
        <v>13</v>
      </c>
      <c r="D1732" s="12">
        <v>73195980.360000014</v>
      </c>
      <c r="E1732" s="12">
        <v>23539293.480000004</v>
      </c>
      <c r="F1732" s="12">
        <f t="shared" si="52"/>
        <v>-49656686.88000001</v>
      </c>
      <c r="G1732" s="13">
        <f t="shared" si="53"/>
        <v>-0.67840729280178191</v>
      </c>
    </row>
    <row r="1733" spans="1:7" x14ac:dyDescent="0.3">
      <c r="A1733" s="10" t="s">
        <v>246</v>
      </c>
      <c r="B1733" s="11" t="str">
        <f>VLOOKUP(A1733,Entidades!$A$1:$B$229,2,FALSE)</f>
        <v>UNIDAD ADMINISTRATIVA ESPECIAL JUNTA CENTRAL CONTADORES</v>
      </c>
      <c r="C1733" s="11" t="s">
        <v>14</v>
      </c>
      <c r="D1733" s="12">
        <v>3982265.3</v>
      </c>
      <c r="E1733" s="12">
        <v>1765563</v>
      </c>
      <c r="F1733" s="12">
        <f t="shared" si="52"/>
        <v>-2216702.2999999998</v>
      </c>
      <c r="G1733" s="13">
        <f t="shared" si="53"/>
        <v>-0.5566435515986341</v>
      </c>
    </row>
    <row r="1734" spans="1:7" x14ac:dyDescent="0.3">
      <c r="A1734" s="10" t="s">
        <v>246</v>
      </c>
      <c r="B1734" s="11" t="str">
        <f>VLOOKUP(A1734,Entidades!$A$1:$B$229,2,FALSE)</f>
        <v>UNIDAD ADMINISTRATIVA ESPECIAL JUNTA CENTRAL CONTADORES</v>
      </c>
      <c r="C1734" s="11" t="s">
        <v>292</v>
      </c>
      <c r="D1734" s="12">
        <v>34031664.770000003</v>
      </c>
      <c r="E1734" s="12">
        <v>30572830.390000001</v>
      </c>
      <c r="F1734" s="12">
        <f t="shared" si="52"/>
        <v>-3458834.3800000027</v>
      </c>
      <c r="G1734" s="13">
        <f t="shared" si="53"/>
        <v>-0.10163576784668717</v>
      </c>
    </row>
    <row r="1735" spans="1:7" x14ac:dyDescent="0.3">
      <c r="A1735" s="10" t="s">
        <v>246</v>
      </c>
      <c r="B1735" s="11" t="str">
        <f>VLOOKUP(A1735,Entidades!$A$1:$B$229,2,FALSE)</f>
        <v>UNIDAD ADMINISTRATIVA ESPECIAL JUNTA CENTRAL CONTADORES</v>
      </c>
      <c r="C1735" s="11" t="s">
        <v>15</v>
      </c>
      <c r="D1735" s="12">
        <v>5848198.5</v>
      </c>
      <c r="E1735" s="12">
        <v>1261185.01</v>
      </c>
      <c r="F1735" s="12">
        <f t="shared" si="52"/>
        <v>-4587013.49</v>
      </c>
      <c r="G1735" s="13">
        <f t="shared" si="53"/>
        <v>-0.7843464085564128</v>
      </c>
    </row>
    <row r="1736" spans="1:7" x14ac:dyDescent="0.3">
      <c r="A1736" s="10" t="s">
        <v>248</v>
      </c>
      <c r="B1736" s="11" t="str">
        <f>VLOOKUP(A1736,Entidades!$A$1:$B$229,2,FALSE)</f>
        <v>INSTITUTO NACIONAL DE METROLOGIA - INM</v>
      </c>
      <c r="C1736" s="11" t="s">
        <v>5</v>
      </c>
      <c r="D1736" s="12">
        <v>200000</v>
      </c>
      <c r="E1736" s="12"/>
      <c r="F1736" s="12">
        <f t="shared" si="52"/>
        <v>-200000</v>
      </c>
      <c r="G1736" s="13">
        <f t="shared" si="53"/>
        <v>-1</v>
      </c>
    </row>
    <row r="1737" spans="1:7" x14ac:dyDescent="0.3">
      <c r="A1737" s="10" t="s">
        <v>248</v>
      </c>
      <c r="B1737" s="11" t="str">
        <f>VLOOKUP(A1737,Entidades!$A$1:$B$229,2,FALSE)</f>
        <v>INSTITUTO NACIONAL DE METROLOGIA - INM</v>
      </c>
      <c r="C1737" s="11" t="s">
        <v>6</v>
      </c>
      <c r="D1737" s="12">
        <v>22818117</v>
      </c>
      <c r="E1737" s="12">
        <v>32918670</v>
      </c>
      <c r="F1737" s="12">
        <f t="shared" si="52"/>
        <v>10100553</v>
      </c>
      <c r="G1737" s="13">
        <f t="shared" si="53"/>
        <v>0.44265497455377234</v>
      </c>
    </row>
    <row r="1738" spans="1:7" x14ac:dyDescent="0.3">
      <c r="A1738" s="10" t="s">
        <v>248</v>
      </c>
      <c r="B1738" s="11" t="str">
        <f>VLOOKUP(A1738,Entidades!$A$1:$B$229,2,FALSE)</f>
        <v>INSTITUTO NACIONAL DE METROLOGIA - INM</v>
      </c>
      <c r="C1738" s="11" t="s">
        <v>7</v>
      </c>
      <c r="D1738" s="12">
        <v>408999030</v>
      </c>
      <c r="E1738" s="12">
        <v>512305520</v>
      </c>
      <c r="F1738" s="12">
        <f t="shared" si="52"/>
        <v>103306490</v>
      </c>
      <c r="G1738" s="13">
        <f t="shared" si="53"/>
        <v>0.25258370417162113</v>
      </c>
    </row>
    <row r="1739" spans="1:7" x14ac:dyDescent="0.3">
      <c r="A1739" s="10" t="s">
        <v>248</v>
      </c>
      <c r="B1739" s="11" t="str">
        <f>VLOOKUP(A1739,Entidades!$A$1:$B$229,2,FALSE)</f>
        <v>INSTITUTO NACIONAL DE METROLOGIA - INM</v>
      </c>
      <c r="C1739" s="11" t="s">
        <v>8</v>
      </c>
      <c r="D1739" s="12">
        <v>6093516309</v>
      </c>
      <c r="E1739" s="12">
        <v>4723655486</v>
      </c>
      <c r="F1739" s="12">
        <f t="shared" si="52"/>
        <v>-1369860823</v>
      </c>
      <c r="G1739" s="13">
        <f t="shared" si="53"/>
        <v>-0.22480629468025601</v>
      </c>
    </row>
    <row r="1740" spans="1:7" x14ac:dyDescent="0.3">
      <c r="A1740" s="10" t="s">
        <v>248</v>
      </c>
      <c r="B1740" s="11" t="str">
        <f>VLOOKUP(A1740,Entidades!$A$1:$B$229,2,FALSE)</f>
        <v>INSTITUTO NACIONAL DE METROLOGIA - INM</v>
      </c>
      <c r="C1740" s="11" t="s">
        <v>10</v>
      </c>
      <c r="D1740" s="12">
        <v>131279980.05</v>
      </c>
      <c r="E1740" s="12">
        <v>226012531.11000001</v>
      </c>
      <c r="F1740" s="12">
        <f t="shared" ref="F1740:F1803" si="54">E1740-D1740</f>
        <v>94732551.060000017</v>
      </c>
      <c r="G1740" s="13">
        <f t="shared" ref="G1740:G1803" si="55">IF(D1740&gt;0,((E1740-D1740)/D1740),"NA")</f>
        <v>0.72160698854402372</v>
      </c>
    </row>
    <row r="1741" spans="1:7" x14ac:dyDescent="0.3">
      <c r="A1741" s="10" t="s">
        <v>248</v>
      </c>
      <c r="B1741" s="11" t="str">
        <f>VLOOKUP(A1741,Entidades!$A$1:$B$229,2,FALSE)</f>
        <v>INSTITUTO NACIONAL DE METROLOGIA - INM</v>
      </c>
      <c r="C1741" s="11" t="s">
        <v>11</v>
      </c>
      <c r="D1741" s="12">
        <v>107437263</v>
      </c>
      <c r="E1741" s="12">
        <v>548971055</v>
      </c>
      <c r="F1741" s="12">
        <f t="shared" si="54"/>
        <v>441533792</v>
      </c>
      <c r="G1741" s="13">
        <f t="shared" si="55"/>
        <v>4.1096895031661411</v>
      </c>
    </row>
    <row r="1742" spans="1:7" x14ac:dyDescent="0.3">
      <c r="A1742" s="10" t="s">
        <v>248</v>
      </c>
      <c r="B1742" s="11" t="str">
        <f>VLOOKUP(A1742,Entidades!$A$1:$B$229,2,FALSE)</f>
        <v>INSTITUTO NACIONAL DE METROLOGIA - INM</v>
      </c>
      <c r="C1742" s="11" t="s">
        <v>12</v>
      </c>
      <c r="D1742" s="12">
        <v>2917459628.9499998</v>
      </c>
      <c r="E1742" s="12">
        <v>3184937540.0399995</v>
      </c>
      <c r="F1742" s="12">
        <f t="shared" si="54"/>
        <v>267477911.08999968</v>
      </c>
      <c r="G1742" s="13">
        <f t="shared" si="55"/>
        <v>9.1681786591256295E-2</v>
      </c>
    </row>
    <row r="1743" spans="1:7" x14ac:dyDescent="0.3">
      <c r="A1743" s="10" t="s">
        <v>248</v>
      </c>
      <c r="B1743" s="11" t="str">
        <f>VLOOKUP(A1743,Entidades!$A$1:$B$229,2,FALSE)</f>
        <v>INSTITUTO NACIONAL DE METROLOGIA - INM</v>
      </c>
      <c r="C1743" s="11" t="s">
        <v>13</v>
      </c>
      <c r="D1743" s="12">
        <v>1891034021.75</v>
      </c>
      <c r="E1743" s="12">
        <v>2124163336.8699999</v>
      </c>
      <c r="F1743" s="12">
        <f t="shared" si="54"/>
        <v>233129315.11999989</v>
      </c>
      <c r="G1743" s="13">
        <f t="shared" si="55"/>
        <v>0.12328139654740713</v>
      </c>
    </row>
    <row r="1744" spans="1:7" x14ac:dyDescent="0.3">
      <c r="A1744" s="10" t="s">
        <v>248</v>
      </c>
      <c r="B1744" s="11" t="str">
        <f>VLOOKUP(A1744,Entidades!$A$1:$B$229,2,FALSE)</f>
        <v>INSTITUTO NACIONAL DE METROLOGIA - INM</v>
      </c>
      <c r="C1744" s="11" t="s">
        <v>14</v>
      </c>
      <c r="D1744" s="12">
        <v>55848260.670000002</v>
      </c>
      <c r="E1744" s="12">
        <v>89448802.909999996</v>
      </c>
      <c r="F1744" s="12">
        <f t="shared" si="54"/>
        <v>33600542.239999995</v>
      </c>
      <c r="G1744" s="13">
        <f t="shared" si="55"/>
        <v>0.60163990492991648</v>
      </c>
    </row>
    <row r="1745" spans="1:7" x14ac:dyDescent="0.3">
      <c r="A1745" s="10" t="s">
        <v>248</v>
      </c>
      <c r="B1745" s="11" t="str">
        <f>VLOOKUP(A1745,Entidades!$A$1:$B$229,2,FALSE)</f>
        <v>INSTITUTO NACIONAL DE METROLOGIA - INM</v>
      </c>
      <c r="C1745" s="11" t="s">
        <v>292</v>
      </c>
      <c r="D1745" s="12">
        <v>315934322.47000003</v>
      </c>
      <c r="E1745" s="12">
        <v>376393001</v>
      </c>
      <c r="F1745" s="12">
        <f t="shared" si="54"/>
        <v>60458678.529999971</v>
      </c>
      <c r="G1745" s="13">
        <f t="shared" si="55"/>
        <v>0.19136470535182484</v>
      </c>
    </row>
    <row r="1746" spans="1:7" x14ac:dyDescent="0.3">
      <c r="A1746" s="10" t="s">
        <v>248</v>
      </c>
      <c r="B1746" s="11" t="str">
        <f>VLOOKUP(A1746,Entidades!$A$1:$B$229,2,FALSE)</f>
        <v>INSTITUTO NACIONAL DE METROLOGIA - INM</v>
      </c>
      <c r="C1746" s="11" t="s">
        <v>15</v>
      </c>
      <c r="D1746" s="12">
        <v>39515237.659999996</v>
      </c>
      <c r="E1746" s="12">
        <v>54258899</v>
      </c>
      <c r="F1746" s="12">
        <f t="shared" si="54"/>
        <v>14743661.340000004</v>
      </c>
      <c r="G1746" s="13">
        <f t="shared" si="55"/>
        <v>0.37311331559887179</v>
      </c>
    </row>
    <row r="1747" spans="1:7" x14ac:dyDescent="0.3">
      <c r="A1747" s="10" t="s">
        <v>248</v>
      </c>
      <c r="B1747" s="11" t="str">
        <f>VLOOKUP(A1747,Entidades!$A$1:$B$229,2,FALSE)</f>
        <v>INSTITUTO NACIONAL DE METROLOGIA - INM</v>
      </c>
      <c r="C1747" s="11" t="s">
        <v>16</v>
      </c>
      <c r="D1747" s="12">
        <v>69149000</v>
      </c>
      <c r="E1747" s="12">
        <v>98955299</v>
      </c>
      <c r="F1747" s="12">
        <f t="shared" si="54"/>
        <v>29806299</v>
      </c>
      <c r="G1747" s="13">
        <f t="shared" si="55"/>
        <v>0.43104454149734633</v>
      </c>
    </row>
    <row r="1748" spans="1:7" x14ac:dyDescent="0.3">
      <c r="A1748" s="10" t="s">
        <v>249</v>
      </c>
      <c r="B1748" s="11" t="str">
        <f>VLOOKUP(A1748,Entidades!$A$1:$B$229,2,FALSE)</f>
        <v>MINISTERIO DEL TRABAJO - GESTION GENERAL</v>
      </c>
      <c r="C1748" s="11" t="s">
        <v>4</v>
      </c>
      <c r="D1748" s="12">
        <v>658347766.62</v>
      </c>
      <c r="E1748" s="12">
        <v>694018403.47000003</v>
      </c>
      <c r="F1748" s="12">
        <f t="shared" si="54"/>
        <v>35670636.850000024</v>
      </c>
      <c r="G1748" s="13">
        <f t="shared" si="55"/>
        <v>5.4182057961759907E-2</v>
      </c>
    </row>
    <row r="1749" spans="1:7" x14ac:dyDescent="0.3">
      <c r="A1749" s="10" t="s">
        <v>249</v>
      </c>
      <c r="B1749" s="11" t="str">
        <f>VLOOKUP(A1749,Entidades!$A$1:$B$229,2,FALSE)</f>
        <v>MINISTERIO DEL TRABAJO - GESTION GENERAL</v>
      </c>
      <c r="C1749" s="11" t="s">
        <v>5</v>
      </c>
      <c r="D1749" s="12">
        <v>10510437850.73</v>
      </c>
      <c r="E1749" s="12">
        <v>11229525792.459999</v>
      </c>
      <c r="F1749" s="12">
        <f t="shared" si="54"/>
        <v>719087941.72999954</v>
      </c>
      <c r="G1749" s="13">
        <f t="shared" si="55"/>
        <v>6.8416554280852859E-2</v>
      </c>
    </row>
    <row r="1750" spans="1:7" x14ac:dyDescent="0.3">
      <c r="A1750" s="10" t="s">
        <v>249</v>
      </c>
      <c r="B1750" s="11" t="str">
        <f>VLOOKUP(A1750,Entidades!$A$1:$B$229,2,FALSE)</f>
        <v>MINISTERIO DEL TRABAJO - GESTION GENERAL</v>
      </c>
      <c r="C1750" s="11" t="s">
        <v>6</v>
      </c>
      <c r="D1750" s="12">
        <v>99871192</v>
      </c>
      <c r="E1750" s="12">
        <v>120903065.90000001</v>
      </c>
      <c r="F1750" s="12">
        <f t="shared" si="54"/>
        <v>21031873.900000006</v>
      </c>
      <c r="G1750" s="13">
        <f t="shared" si="55"/>
        <v>0.21058999576174084</v>
      </c>
    </row>
    <row r="1751" spans="1:7" x14ac:dyDescent="0.3">
      <c r="A1751" s="10" t="s">
        <v>249</v>
      </c>
      <c r="B1751" s="11" t="str">
        <f>VLOOKUP(A1751,Entidades!$A$1:$B$229,2,FALSE)</f>
        <v>MINISTERIO DEL TRABAJO - GESTION GENERAL</v>
      </c>
      <c r="C1751" s="11" t="s">
        <v>7</v>
      </c>
      <c r="D1751" s="12">
        <v>1322137700.6099999</v>
      </c>
      <c r="E1751" s="12">
        <v>1758857954.8499999</v>
      </c>
      <c r="F1751" s="12">
        <f t="shared" si="54"/>
        <v>436720254.24000001</v>
      </c>
      <c r="G1751" s="13">
        <f t="shared" si="55"/>
        <v>0.33031374420267168</v>
      </c>
    </row>
    <row r="1752" spans="1:7" x14ac:dyDescent="0.3">
      <c r="A1752" s="10" t="s">
        <v>249</v>
      </c>
      <c r="B1752" s="11" t="str">
        <f>VLOOKUP(A1752,Entidades!$A$1:$B$229,2,FALSE)</f>
        <v>MINISTERIO DEL TRABAJO - GESTION GENERAL</v>
      </c>
      <c r="C1752" s="11" t="s">
        <v>8</v>
      </c>
      <c r="D1752" s="12">
        <v>24945237594</v>
      </c>
      <c r="E1752" s="12">
        <v>22334481528</v>
      </c>
      <c r="F1752" s="12">
        <f t="shared" si="54"/>
        <v>-2610756066</v>
      </c>
      <c r="G1752" s="13">
        <f t="shared" si="55"/>
        <v>-0.10465949887877424</v>
      </c>
    </row>
    <row r="1753" spans="1:7" x14ac:dyDescent="0.3">
      <c r="A1753" s="10" t="s">
        <v>249</v>
      </c>
      <c r="B1753" s="11" t="str">
        <f>VLOOKUP(A1753,Entidades!$A$1:$B$229,2,FALSE)</f>
        <v>MINISTERIO DEL TRABAJO - GESTION GENERAL</v>
      </c>
      <c r="C1753" s="11" t="s">
        <v>9</v>
      </c>
      <c r="D1753" s="12">
        <v>690941573</v>
      </c>
      <c r="E1753" s="12">
        <v>1026580640</v>
      </c>
      <c r="F1753" s="12">
        <f t="shared" si="54"/>
        <v>335639067</v>
      </c>
      <c r="G1753" s="13">
        <f t="shared" si="55"/>
        <v>0.4857705486481127</v>
      </c>
    </row>
    <row r="1754" spans="1:7" x14ac:dyDescent="0.3">
      <c r="A1754" s="10" t="s">
        <v>249</v>
      </c>
      <c r="B1754" s="11" t="str">
        <f>VLOOKUP(A1754,Entidades!$A$1:$B$229,2,FALSE)</f>
        <v>MINISTERIO DEL TRABAJO - GESTION GENERAL</v>
      </c>
      <c r="C1754" s="11" t="s">
        <v>10</v>
      </c>
      <c r="D1754" s="12">
        <v>740568912.02999997</v>
      </c>
      <c r="E1754" s="12">
        <v>2505244225.1300001</v>
      </c>
      <c r="F1754" s="12">
        <f t="shared" si="54"/>
        <v>1764675313.1000001</v>
      </c>
      <c r="G1754" s="13">
        <f t="shared" si="55"/>
        <v>2.3828644227892113</v>
      </c>
    </row>
    <row r="1755" spans="1:7" x14ac:dyDescent="0.3">
      <c r="A1755" s="10" t="s">
        <v>249</v>
      </c>
      <c r="B1755" s="11" t="str">
        <f>VLOOKUP(A1755,Entidades!$A$1:$B$229,2,FALSE)</f>
        <v>MINISTERIO DEL TRABAJO - GESTION GENERAL</v>
      </c>
      <c r="C1755" s="11" t="s">
        <v>11</v>
      </c>
      <c r="D1755" s="12">
        <v>1125481589</v>
      </c>
      <c r="E1755" s="12">
        <v>977197123</v>
      </c>
      <c r="F1755" s="12">
        <f t="shared" si="54"/>
        <v>-148284466</v>
      </c>
      <c r="G1755" s="13">
        <f t="shared" si="55"/>
        <v>-0.13175201393720889</v>
      </c>
    </row>
    <row r="1756" spans="1:7" x14ac:dyDescent="0.3">
      <c r="A1756" s="10" t="s">
        <v>249</v>
      </c>
      <c r="B1756" s="11" t="str">
        <f>VLOOKUP(A1756,Entidades!$A$1:$B$229,2,FALSE)</f>
        <v>MINISTERIO DEL TRABAJO - GESTION GENERAL</v>
      </c>
      <c r="C1756" s="11" t="s">
        <v>12</v>
      </c>
      <c r="D1756" s="12">
        <v>393859743.68000001</v>
      </c>
      <c r="E1756" s="12">
        <v>2230495775.8199997</v>
      </c>
      <c r="F1756" s="12">
        <f t="shared" si="54"/>
        <v>1836636032.1399996</v>
      </c>
      <c r="G1756" s="13">
        <f t="shared" si="55"/>
        <v>4.6631727705388819</v>
      </c>
    </row>
    <row r="1757" spans="1:7" x14ac:dyDescent="0.3">
      <c r="A1757" s="10" t="s">
        <v>249</v>
      </c>
      <c r="B1757" s="11" t="str">
        <f>VLOOKUP(A1757,Entidades!$A$1:$B$229,2,FALSE)</f>
        <v>MINISTERIO DEL TRABAJO - GESTION GENERAL</v>
      </c>
      <c r="C1757" s="11" t="s">
        <v>13</v>
      </c>
      <c r="D1757" s="12">
        <v>3989009821.1400003</v>
      </c>
      <c r="E1757" s="12">
        <v>2336813807.7999997</v>
      </c>
      <c r="F1757" s="12">
        <f t="shared" si="54"/>
        <v>-1652196013.3400006</v>
      </c>
      <c r="G1757" s="13">
        <f t="shared" si="55"/>
        <v>-0.41418700063962921</v>
      </c>
    </row>
    <row r="1758" spans="1:7" x14ac:dyDescent="0.3">
      <c r="A1758" s="10" t="s">
        <v>249</v>
      </c>
      <c r="B1758" s="11" t="str">
        <f>VLOOKUP(A1758,Entidades!$A$1:$B$229,2,FALSE)</f>
        <v>MINISTERIO DEL TRABAJO - GESTION GENERAL</v>
      </c>
      <c r="C1758" s="11" t="s">
        <v>14</v>
      </c>
      <c r="D1758" s="12">
        <v>1899310419.05</v>
      </c>
      <c r="E1758" s="12">
        <v>1903601675.3200002</v>
      </c>
      <c r="F1758" s="12">
        <f t="shared" si="54"/>
        <v>4291256.2700002193</v>
      </c>
      <c r="G1758" s="13">
        <f t="shared" si="55"/>
        <v>2.2593759434788056E-3</v>
      </c>
    </row>
    <row r="1759" spans="1:7" x14ac:dyDescent="0.3">
      <c r="A1759" s="10" t="s">
        <v>249</v>
      </c>
      <c r="B1759" s="11" t="str">
        <f>VLOOKUP(A1759,Entidades!$A$1:$B$229,2,FALSE)</f>
        <v>MINISTERIO DEL TRABAJO - GESTION GENERAL</v>
      </c>
      <c r="C1759" s="11" t="s">
        <v>292</v>
      </c>
      <c r="D1759" s="12">
        <v>2644160017</v>
      </c>
      <c r="E1759" s="12">
        <v>3745159775.5500002</v>
      </c>
      <c r="F1759" s="12">
        <f t="shared" si="54"/>
        <v>1100999758.5500002</v>
      </c>
      <c r="G1759" s="13">
        <f t="shared" si="55"/>
        <v>0.41638923191916649</v>
      </c>
    </row>
    <row r="1760" spans="1:7" x14ac:dyDescent="0.3">
      <c r="A1760" s="10" t="s">
        <v>249</v>
      </c>
      <c r="B1760" s="11" t="str">
        <f>VLOOKUP(A1760,Entidades!$A$1:$B$229,2,FALSE)</f>
        <v>MINISTERIO DEL TRABAJO - GESTION GENERAL</v>
      </c>
      <c r="C1760" s="11" t="s">
        <v>15</v>
      </c>
      <c r="D1760" s="12">
        <v>2484605229.52</v>
      </c>
      <c r="E1760" s="12">
        <v>3716539698.2600002</v>
      </c>
      <c r="F1760" s="12">
        <f t="shared" si="54"/>
        <v>1231934468.7400002</v>
      </c>
      <c r="G1760" s="13">
        <f t="shared" si="55"/>
        <v>0.49582704491771407</v>
      </c>
    </row>
    <row r="1761" spans="1:7" x14ac:dyDescent="0.3">
      <c r="A1761" s="10" t="s">
        <v>251</v>
      </c>
      <c r="B1761" s="11" t="str">
        <f>VLOOKUP(A1761,Entidades!$A$1:$B$229,2,FALSE)</f>
        <v>MINISTERIO DEL TRABAJO - SUPERINTENDENCIA DE SUBSIDIO FAMILIAR</v>
      </c>
      <c r="C1761" s="11" t="s">
        <v>4</v>
      </c>
      <c r="D1761" s="12">
        <v>6147167</v>
      </c>
      <c r="E1761" s="12"/>
      <c r="F1761" s="12">
        <f t="shared" si="54"/>
        <v>-6147167</v>
      </c>
      <c r="G1761" s="13">
        <f t="shared" si="55"/>
        <v>-1</v>
      </c>
    </row>
    <row r="1762" spans="1:7" x14ac:dyDescent="0.3">
      <c r="A1762" s="10" t="s">
        <v>251</v>
      </c>
      <c r="B1762" s="11" t="str">
        <f>VLOOKUP(A1762,Entidades!$A$1:$B$229,2,FALSE)</f>
        <v>MINISTERIO DEL TRABAJO - SUPERINTENDENCIA DE SUBSIDIO FAMILIAR</v>
      </c>
      <c r="C1762" s="11" t="s">
        <v>5</v>
      </c>
      <c r="D1762" s="12">
        <v>3506261376</v>
      </c>
      <c r="E1762" s="12">
        <v>4177719243.8000002</v>
      </c>
      <c r="F1762" s="12">
        <f t="shared" si="54"/>
        <v>671457867.80000019</v>
      </c>
      <c r="G1762" s="13">
        <f t="shared" si="55"/>
        <v>0.19150251387305595</v>
      </c>
    </row>
    <row r="1763" spans="1:7" x14ac:dyDescent="0.3">
      <c r="A1763" s="10" t="s">
        <v>251</v>
      </c>
      <c r="B1763" s="11" t="str">
        <f>VLOOKUP(A1763,Entidades!$A$1:$B$229,2,FALSE)</f>
        <v>MINISTERIO DEL TRABAJO - SUPERINTENDENCIA DE SUBSIDIO FAMILIAR</v>
      </c>
      <c r="C1763" s="11" t="s">
        <v>6</v>
      </c>
      <c r="D1763" s="12">
        <v>3839382</v>
      </c>
      <c r="E1763" s="12">
        <v>4266080</v>
      </c>
      <c r="F1763" s="12">
        <f t="shared" si="54"/>
        <v>426698</v>
      </c>
      <c r="G1763" s="13">
        <f t="shared" si="55"/>
        <v>0.11113715696953312</v>
      </c>
    </row>
    <row r="1764" spans="1:7" x14ac:dyDescent="0.3">
      <c r="A1764" s="10" t="s">
        <v>251</v>
      </c>
      <c r="B1764" s="11" t="str">
        <f>VLOOKUP(A1764,Entidades!$A$1:$B$229,2,FALSE)</f>
        <v>MINISTERIO DEL TRABAJO - SUPERINTENDENCIA DE SUBSIDIO FAMILIAR</v>
      </c>
      <c r="C1764" s="11" t="s">
        <v>7</v>
      </c>
      <c r="D1764" s="12">
        <v>78192570</v>
      </c>
      <c r="E1764" s="12">
        <v>97534100</v>
      </c>
      <c r="F1764" s="12">
        <f t="shared" si="54"/>
        <v>19341530</v>
      </c>
      <c r="G1764" s="13">
        <f t="shared" si="55"/>
        <v>0.24735764536195703</v>
      </c>
    </row>
    <row r="1765" spans="1:7" x14ac:dyDescent="0.3">
      <c r="A1765" s="10" t="s">
        <v>251</v>
      </c>
      <c r="B1765" s="11" t="str">
        <f>VLOOKUP(A1765,Entidades!$A$1:$B$229,2,FALSE)</f>
        <v>MINISTERIO DEL TRABAJO - SUPERINTENDENCIA DE SUBSIDIO FAMILIAR</v>
      </c>
      <c r="C1765" s="11" t="s">
        <v>8</v>
      </c>
      <c r="D1765" s="12">
        <v>13047396718</v>
      </c>
      <c r="E1765" s="12">
        <v>15080829884</v>
      </c>
      <c r="F1765" s="12">
        <f t="shared" si="54"/>
        <v>2033433166</v>
      </c>
      <c r="G1765" s="13">
        <f t="shared" si="55"/>
        <v>0.15584972312482115</v>
      </c>
    </row>
    <row r="1766" spans="1:7" x14ac:dyDescent="0.3">
      <c r="A1766" s="10" t="s">
        <v>251</v>
      </c>
      <c r="B1766" s="11" t="str">
        <f>VLOOKUP(A1766,Entidades!$A$1:$B$229,2,FALSE)</f>
        <v>MINISTERIO DEL TRABAJO - SUPERINTENDENCIA DE SUBSIDIO FAMILIAR</v>
      </c>
      <c r="C1766" s="11" t="s">
        <v>9</v>
      </c>
      <c r="D1766" s="12">
        <v>142476418</v>
      </c>
      <c r="E1766" s="12">
        <v>432319168</v>
      </c>
      <c r="F1766" s="12">
        <f t="shared" si="54"/>
        <v>289842750</v>
      </c>
      <c r="G1766" s="13">
        <f t="shared" si="55"/>
        <v>2.0343208656466927</v>
      </c>
    </row>
    <row r="1767" spans="1:7" x14ac:dyDescent="0.3">
      <c r="A1767" s="10" t="s">
        <v>251</v>
      </c>
      <c r="B1767" s="11" t="str">
        <f>VLOOKUP(A1767,Entidades!$A$1:$B$229,2,FALSE)</f>
        <v>MINISTERIO DEL TRABAJO - SUPERINTENDENCIA DE SUBSIDIO FAMILIAR</v>
      </c>
      <c r="C1767" s="11" t="s">
        <v>10</v>
      </c>
      <c r="D1767" s="12">
        <v>1251203230.5</v>
      </c>
      <c r="E1767" s="12">
        <v>2026605961.4800003</v>
      </c>
      <c r="F1767" s="12">
        <f t="shared" si="54"/>
        <v>775402730.98000026</v>
      </c>
      <c r="G1767" s="13">
        <f t="shared" si="55"/>
        <v>0.61972564654435669</v>
      </c>
    </row>
    <row r="1768" spans="1:7" x14ac:dyDescent="0.3">
      <c r="A1768" s="10" t="s">
        <v>251</v>
      </c>
      <c r="B1768" s="11" t="str">
        <f>VLOOKUP(A1768,Entidades!$A$1:$B$229,2,FALSE)</f>
        <v>MINISTERIO DEL TRABAJO - SUPERINTENDENCIA DE SUBSIDIO FAMILIAR</v>
      </c>
      <c r="C1768" s="11" t="s">
        <v>11</v>
      </c>
      <c r="D1768" s="12">
        <v>289429190</v>
      </c>
      <c r="E1768" s="12">
        <v>199038502</v>
      </c>
      <c r="F1768" s="12">
        <f t="shared" si="54"/>
        <v>-90390688</v>
      </c>
      <c r="G1768" s="13">
        <f t="shared" si="55"/>
        <v>-0.31230674418153886</v>
      </c>
    </row>
    <row r="1769" spans="1:7" x14ac:dyDescent="0.3">
      <c r="A1769" s="10" t="s">
        <v>251</v>
      </c>
      <c r="B1769" s="11" t="str">
        <f>VLOOKUP(A1769,Entidades!$A$1:$B$229,2,FALSE)</f>
        <v>MINISTERIO DEL TRABAJO - SUPERINTENDENCIA DE SUBSIDIO FAMILIAR</v>
      </c>
      <c r="C1769" s="11" t="s">
        <v>12</v>
      </c>
      <c r="D1769" s="12">
        <v>91966315.659999996</v>
      </c>
      <c r="E1769" s="12">
        <v>93095690.739999995</v>
      </c>
      <c r="F1769" s="12">
        <f t="shared" si="54"/>
        <v>1129375.0799999982</v>
      </c>
      <c r="G1769" s="13">
        <f t="shared" si="55"/>
        <v>1.228031232843234E-2</v>
      </c>
    </row>
    <row r="1770" spans="1:7" x14ac:dyDescent="0.3">
      <c r="A1770" s="10" t="s">
        <v>251</v>
      </c>
      <c r="B1770" s="11" t="str">
        <f>VLOOKUP(A1770,Entidades!$A$1:$B$229,2,FALSE)</f>
        <v>MINISTERIO DEL TRABAJO - SUPERINTENDENCIA DE SUBSIDIO FAMILIAR</v>
      </c>
      <c r="C1770" s="11" t="s">
        <v>13</v>
      </c>
      <c r="D1770" s="12">
        <v>107786647.83</v>
      </c>
      <c r="E1770" s="12">
        <v>121922945.97999999</v>
      </c>
      <c r="F1770" s="12">
        <f t="shared" si="54"/>
        <v>14136298.149999991</v>
      </c>
      <c r="G1770" s="13">
        <f t="shared" si="55"/>
        <v>0.13115073559292442</v>
      </c>
    </row>
    <row r="1771" spans="1:7" x14ac:dyDescent="0.3">
      <c r="A1771" s="10" t="s">
        <v>251</v>
      </c>
      <c r="B1771" s="11" t="str">
        <f>VLOOKUP(A1771,Entidades!$A$1:$B$229,2,FALSE)</f>
        <v>MINISTERIO DEL TRABAJO - SUPERINTENDENCIA DE SUBSIDIO FAMILIAR</v>
      </c>
      <c r="C1771" s="11" t="s">
        <v>14</v>
      </c>
      <c r="D1771" s="12">
        <v>586615496.5</v>
      </c>
      <c r="E1771" s="12">
        <v>817391895.5</v>
      </c>
      <c r="F1771" s="12">
        <f t="shared" si="54"/>
        <v>230776399</v>
      </c>
      <c r="G1771" s="13">
        <f t="shared" si="55"/>
        <v>0.39340317529439833</v>
      </c>
    </row>
    <row r="1772" spans="1:7" x14ac:dyDescent="0.3">
      <c r="A1772" s="10" t="s">
        <v>251</v>
      </c>
      <c r="B1772" s="11" t="str">
        <f>VLOOKUP(A1772,Entidades!$A$1:$B$229,2,FALSE)</f>
        <v>MINISTERIO DEL TRABAJO - SUPERINTENDENCIA DE SUBSIDIO FAMILIAR</v>
      </c>
      <c r="C1772" s="11" t="s">
        <v>292</v>
      </c>
      <c r="D1772" s="12">
        <v>312508590</v>
      </c>
      <c r="E1772" s="12">
        <v>693015518.97000003</v>
      </c>
      <c r="F1772" s="12">
        <f t="shared" si="54"/>
        <v>380506928.97000003</v>
      </c>
      <c r="G1772" s="13">
        <f t="shared" si="55"/>
        <v>1.2175887036257149</v>
      </c>
    </row>
    <row r="1773" spans="1:7" x14ac:dyDescent="0.3">
      <c r="A1773" s="10" t="s">
        <v>251</v>
      </c>
      <c r="B1773" s="11" t="str">
        <f>VLOOKUP(A1773,Entidades!$A$1:$B$229,2,FALSE)</f>
        <v>MINISTERIO DEL TRABAJO - SUPERINTENDENCIA DE SUBSIDIO FAMILIAR</v>
      </c>
      <c r="C1773" s="11" t="s">
        <v>15</v>
      </c>
      <c r="D1773" s="12">
        <v>958741936.19999993</v>
      </c>
      <c r="E1773" s="12">
        <v>2053135531.4800003</v>
      </c>
      <c r="F1773" s="12">
        <f t="shared" si="54"/>
        <v>1094393595.2800002</v>
      </c>
      <c r="G1773" s="13">
        <f t="shared" si="55"/>
        <v>1.1414892307909879</v>
      </c>
    </row>
    <row r="1774" spans="1:7" x14ac:dyDescent="0.3">
      <c r="A1774" s="10" t="s">
        <v>251</v>
      </c>
      <c r="B1774" s="11" t="str">
        <f>VLOOKUP(A1774,Entidades!$A$1:$B$229,2,FALSE)</f>
        <v>MINISTERIO DEL TRABAJO - SUPERINTENDENCIA DE SUBSIDIO FAMILIAR</v>
      </c>
      <c r="C1774" s="11" t="s">
        <v>16</v>
      </c>
      <c r="D1774" s="12">
        <v>8000000</v>
      </c>
      <c r="E1774" s="12"/>
      <c r="F1774" s="12">
        <f t="shared" si="54"/>
        <v>-8000000</v>
      </c>
      <c r="G1774" s="13">
        <f t="shared" si="55"/>
        <v>-1</v>
      </c>
    </row>
    <row r="1775" spans="1:7" x14ac:dyDescent="0.3">
      <c r="A1775" s="10" t="s">
        <v>253</v>
      </c>
      <c r="B1775" s="11" t="str">
        <f>VLOOKUP(A1775,Entidades!$A$1:$B$229,2,FALSE)</f>
        <v>SERVICIO NACIONAL DE APRENDIZAJE (SENA)</v>
      </c>
      <c r="C1775" s="11" t="s">
        <v>4</v>
      </c>
      <c r="D1775" s="12">
        <v>11807053</v>
      </c>
      <c r="E1775" s="12">
        <v>91117979</v>
      </c>
      <c r="F1775" s="12">
        <f t="shared" si="54"/>
        <v>79310926</v>
      </c>
      <c r="G1775" s="13">
        <f t="shared" si="55"/>
        <v>6.7172499352717399</v>
      </c>
    </row>
    <row r="1776" spans="1:7" x14ac:dyDescent="0.3">
      <c r="A1776" s="10" t="s">
        <v>253</v>
      </c>
      <c r="B1776" s="11" t="str">
        <f>VLOOKUP(A1776,Entidades!$A$1:$B$229,2,FALSE)</f>
        <v>SERVICIO NACIONAL DE APRENDIZAJE (SENA)</v>
      </c>
      <c r="C1776" s="11" t="s">
        <v>5</v>
      </c>
      <c r="D1776" s="12">
        <v>16538719261.040001</v>
      </c>
      <c r="E1776" s="12">
        <v>25445611833.409996</v>
      </c>
      <c r="F1776" s="12">
        <f t="shared" si="54"/>
        <v>8906892572.3699951</v>
      </c>
      <c r="G1776" s="13">
        <f t="shared" si="55"/>
        <v>0.5385479027600294</v>
      </c>
    </row>
    <row r="1777" spans="1:7" x14ac:dyDescent="0.3">
      <c r="A1777" s="10" t="s">
        <v>253</v>
      </c>
      <c r="B1777" s="11" t="str">
        <f>VLOOKUP(A1777,Entidades!$A$1:$B$229,2,FALSE)</f>
        <v>SERVICIO NACIONAL DE APRENDIZAJE (SENA)</v>
      </c>
      <c r="C1777" s="11" t="s">
        <v>53</v>
      </c>
      <c r="D1777" s="12">
        <v>598295</v>
      </c>
      <c r="E1777" s="12"/>
      <c r="F1777" s="12">
        <f t="shared" si="54"/>
        <v>-598295</v>
      </c>
      <c r="G1777" s="13">
        <f t="shared" si="55"/>
        <v>-1</v>
      </c>
    </row>
    <row r="1778" spans="1:7" x14ac:dyDescent="0.3">
      <c r="A1778" s="10" t="s">
        <v>253</v>
      </c>
      <c r="B1778" s="11" t="str">
        <f>VLOOKUP(A1778,Entidades!$A$1:$B$229,2,FALSE)</f>
        <v>SERVICIO NACIONAL DE APRENDIZAJE (SENA)</v>
      </c>
      <c r="C1778" s="11" t="s">
        <v>25</v>
      </c>
      <c r="D1778" s="12">
        <v>114788740</v>
      </c>
      <c r="E1778" s="12"/>
      <c r="F1778" s="12">
        <f t="shared" si="54"/>
        <v>-114788740</v>
      </c>
      <c r="G1778" s="13">
        <f t="shared" si="55"/>
        <v>-1</v>
      </c>
    </row>
    <row r="1779" spans="1:7" x14ac:dyDescent="0.3">
      <c r="A1779" s="10" t="s">
        <v>253</v>
      </c>
      <c r="B1779" s="11" t="str">
        <f>VLOOKUP(A1779,Entidades!$A$1:$B$229,2,FALSE)</f>
        <v>SERVICIO NACIONAL DE APRENDIZAJE (SENA)</v>
      </c>
      <c r="C1779" s="11" t="s">
        <v>6</v>
      </c>
      <c r="D1779" s="12">
        <v>4592540529.4500008</v>
      </c>
      <c r="E1779" s="12">
        <v>5836288568.6100006</v>
      </c>
      <c r="F1779" s="12">
        <f t="shared" si="54"/>
        <v>1243748039.1599998</v>
      </c>
      <c r="G1779" s="13">
        <f t="shared" si="55"/>
        <v>0.27081917539635741</v>
      </c>
    </row>
    <row r="1780" spans="1:7" x14ac:dyDescent="0.3">
      <c r="A1780" s="10" t="s">
        <v>253</v>
      </c>
      <c r="B1780" s="11" t="str">
        <f>VLOOKUP(A1780,Entidades!$A$1:$B$229,2,FALSE)</f>
        <v>SERVICIO NACIONAL DE APRENDIZAJE (SENA)</v>
      </c>
      <c r="C1780" s="11" t="s">
        <v>7</v>
      </c>
      <c r="D1780" s="12">
        <v>21202761288.43</v>
      </c>
      <c r="E1780" s="12">
        <v>34436160254.459999</v>
      </c>
      <c r="F1780" s="12">
        <f t="shared" si="54"/>
        <v>13233398966.029999</v>
      </c>
      <c r="G1780" s="13">
        <f t="shared" si="55"/>
        <v>0.62413563903354641</v>
      </c>
    </row>
    <row r="1781" spans="1:7" x14ac:dyDescent="0.3">
      <c r="A1781" s="10" t="s">
        <v>253</v>
      </c>
      <c r="B1781" s="11" t="str">
        <f>VLOOKUP(A1781,Entidades!$A$1:$B$229,2,FALSE)</f>
        <v>SERVICIO NACIONAL DE APRENDIZAJE (SENA)</v>
      </c>
      <c r="C1781" s="11" t="s">
        <v>8</v>
      </c>
      <c r="D1781" s="12">
        <f>427548202862*0.37</f>
        <v>158192835058.94</v>
      </c>
      <c r="E1781" s="12">
        <f>1141766590439*0.37</f>
        <v>422453638462.42999</v>
      </c>
      <c r="F1781" s="12">
        <f t="shared" si="54"/>
        <v>264260803403.48999</v>
      </c>
      <c r="G1781" s="13">
        <f t="shared" si="55"/>
        <v>1.670497929346995</v>
      </c>
    </row>
    <row r="1782" spans="1:7" x14ac:dyDescent="0.3">
      <c r="A1782" s="10" t="s">
        <v>253</v>
      </c>
      <c r="B1782" s="11" t="str">
        <f>VLOOKUP(A1782,Entidades!$A$1:$B$229,2,FALSE)</f>
        <v>SERVICIO NACIONAL DE APRENDIZAJE (SENA)</v>
      </c>
      <c r="C1782" s="11" t="s">
        <v>10</v>
      </c>
      <c r="D1782" s="12">
        <v>54358415062.280006</v>
      </c>
      <c r="E1782" s="12">
        <v>53933893426.220009</v>
      </c>
      <c r="F1782" s="12">
        <f t="shared" si="54"/>
        <v>-424521636.05999756</v>
      </c>
      <c r="G1782" s="13">
        <f t="shared" si="55"/>
        <v>-7.8096764884261404E-3</v>
      </c>
    </row>
    <row r="1783" spans="1:7" x14ac:dyDescent="0.3">
      <c r="A1783" s="10" t="s">
        <v>253</v>
      </c>
      <c r="B1783" s="11" t="str">
        <f>VLOOKUP(A1783,Entidades!$A$1:$B$229,2,FALSE)</f>
        <v>SERVICIO NACIONAL DE APRENDIZAJE (SENA)</v>
      </c>
      <c r="C1783" s="11" t="s">
        <v>11</v>
      </c>
      <c r="D1783" s="12">
        <v>4951817570.6800003</v>
      </c>
      <c r="E1783" s="12">
        <v>6517809512</v>
      </c>
      <c r="F1783" s="12">
        <f t="shared" si="54"/>
        <v>1565991941.3199997</v>
      </c>
      <c r="G1783" s="13">
        <f t="shared" si="55"/>
        <v>0.31624588728638331</v>
      </c>
    </row>
    <row r="1784" spans="1:7" x14ac:dyDescent="0.3">
      <c r="A1784" s="10" t="s">
        <v>253</v>
      </c>
      <c r="B1784" s="11" t="str">
        <f>VLOOKUP(A1784,Entidades!$A$1:$B$229,2,FALSE)</f>
        <v>SERVICIO NACIONAL DE APRENDIZAJE (SENA)</v>
      </c>
      <c r="C1784" s="11" t="s">
        <v>12</v>
      </c>
      <c r="D1784" s="12">
        <v>183469872423.04001</v>
      </c>
      <c r="E1784" s="12">
        <v>122609400698.30002</v>
      </c>
      <c r="F1784" s="12">
        <f t="shared" si="54"/>
        <v>-60860471724.73999</v>
      </c>
      <c r="G1784" s="13">
        <f t="shared" si="55"/>
        <v>-0.33171915868786084</v>
      </c>
    </row>
    <row r="1785" spans="1:7" x14ac:dyDescent="0.3">
      <c r="A1785" s="10" t="s">
        <v>253</v>
      </c>
      <c r="B1785" s="11" t="str">
        <f>VLOOKUP(A1785,Entidades!$A$1:$B$229,2,FALSE)</f>
        <v>SERVICIO NACIONAL DE APRENDIZAJE (SENA)</v>
      </c>
      <c r="C1785" s="11" t="s">
        <v>13</v>
      </c>
      <c r="D1785" s="12">
        <v>62743995821.129997</v>
      </c>
      <c r="E1785" s="12">
        <v>68655904738.149994</v>
      </c>
      <c r="F1785" s="12">
        <f t="shared" si="54"/>
        <v>5911908917.0199966</v>
      </c>
      <c r="G1785" s="13">
        <f t="shared" si="55"/>
        <v>9.4222703537619953E-2</v>
      </c>
    </row>
    <row r="1786" spans="1:7" x14ac:dyDescent="0.3">
      <c r="A1786" s="10" t="s">
        <v>253</v>
      </c>
      <c r="B1786" s="11" t="str">
        <f>VLOOKUP(A1786,Entidades!$A$1:$B$229,2,FALSE)</f>
        <v>SERVICIO NACIONAL DE APRENDIZAJE (SENA)</v>
      </c>
      <c r="C1786" s="11" t="s">
        <v>14</v>
      </c>
      <c r="D1786" s="12">
        <v>32654338508.48</v>
      </c>
      <c r="E1786" s="12">
        <v>51160252208.019989</v>
      </c>
      <c r="F1786" s="12">
        <f t="shared" si="54"/>
        <v>18505913699.539989</v>
      </c>
      <c r="G1786" s="13">
        <f t="shared" si="55"/>
        <v>0.56672143870665737</v>
      </c>
    </row>
    <row r="1787" spans="1:7" x14ac:dyDescent="0.3">
      <c r="A1787" s="10" t="s">
        <v>253</v>
      </c>
      <c r="B1787" s="11" t="str">
        <f>VLOOKUP(A1787,Entidades!$A$1:$B$229,2,FALSE)</f>
        <v>SERVICIO NACIONAL DE APRENDIZAJE (SENA)</v>
      </c>
      <c r="C1787" s="11" t="s">
        <v>71</v>
      </c>
      <c r="D1787" s="12">
        <v>292714116</v>
      </c>
      <c r="E1787" s="12">
        <v>141485704</v>
      </c>
      <c r="F1787" s="12">
        <f t="shared" si="54"/>
        <v>-151228412</v>
      </c>
      <c r="G1787" s="13">
        <f t="shared" si="55"/>
        <v>-0.51664201940981902</v>
      </c>
    </row>
    <row r="1788" spans="1:7" x14ac:dyDescent="0.3">
      <c r="A1788" s="10" t="s">
        <v>253</v>
      </c>
      <c r="B1788" s="11" t="str">
        <f>VLOOKUP(A1788,Entidades!$A$1:$B$229,2,FALSE)</f>
        <v>SERVICIO NACIONAL DE APRENDIZAJE (SENA)</v>
      </c>
      <c r="C1788" s="11" t="s">
        <v>292</v>
      </c>
      <c r="D1788" s="12">
        <v>108119441945.77</v>
      </c>
      <c r="E1788" s="12">
        <v>140443921514.06998</v>
      </c>
      <c r="F1788" s="12">
        <f t="shared" si="54"/>
        <v>32324479568.299973</v>
      </c>
      <c r="G1788" s="13">
        <f t="shared" si="55"/>
        <v>0.29897009258069535</v>
      </c>
    </row>
    <row r="1789" spans="1:7" x14ac:dyDescent="0.3">
      <c r="A1789" s="10" t="s">
        <v>253</v>
      </c>
      <c r="B1789" s="11" t="str">
        <f>VLOOKUP(A1789,Entidades!$A$1:$B$229,2,FALSE)</f>
        <v>SERVICIO NACIONAL DE APRENDIZAJE (SENA)</v>
      </c>
      <c r="C1789" s="11" t="s">
        <v>15</v>
      </c>
      <c r="D1789" s="12">
        <v>31587695884.269997</v>
      </c>
      <c r="E1789" s="12">
        <v>43290304142.019989</v>
      </c>
      <c r="F1789" s="12">
        <f t="shared" si="54"/>
        <v>11702608257.749992</v>
      </c>
      <c r="G1789" s="13">
        <f t="shared" si="55"/>
        <v>0.37047995841879822</v>
      </c>
    </row>
    <row r="1790" spans="1:7" x14ac:dyDescent="0.3">
      <c r="A1790" s="10" t="s">
        <v>253</v>
      </c>
      <c r="B1790" s="11" t="str">
        <f>VLOOKUP(A1790,Entidades!$A$1:$B$229,2,FALSE)</f>
        <v>SERVICIO NACIONAL DE APRENDIZAJE (SENA)</v>
      </c>
      <c r="C1790" s="11" t="s">
        <v>16</v>
      </c>
      <c r="D1790" s="12">
        <v>673233188.95000005</v>
      </c>
      <c r="E1790" s="12">
        <v>7039272.2999999998</v>
      </c>
      <c r="F1790" s="12">
        <f t="shared" si="54"/>
        <v>-666193916.6500001</v>
      </c>
      <c r="G1790" s="13">
        <f t="shared" si="55"/>
        <v>-0.98954408009655814</v>
      </c>
    </row>
    <row r="1791" spans="1:7" x14ac:dyDescent="0.3">
      <c r="A1791" s="10" t="s">
        <v>253</v>
      </c>
      <c r="B1791" s="11" t="str">
        <f>VLOOKUP(A1791,Entidades!$A$1:$B$229,2,FALSE)</f>
        <v>SERVICIO NACIONAL DE APRENDIZAJE (SENA)</v>
      </c>
      <c r="C1791" s="11" t="s">
        <v>18</v>
      </c>
      <c r="D1791" s="12">
        <v>378311227.06999999</v>
      </c>
      <c r="E1791" s="12">
        <v>3970506605.1499996</v>
      </c>
      <c r="F1791" s="12">
        <f t="shared" si="54"/>
        <v>3592195378.0799994</v>
      </c>
      <c r="G1791" s="13">
        <f t="shared" si="55"/>
        <v>9.4953443647479308</v>
      </c>
    </row>
    <row r="1792" spans="1:7" x14ac:dyDescent="0.3">
      <c r="A1792" s="10" t="s">
        <v>255</v>
      </c>
      <c r="B1792" s="11" t="str">
        <f>VLOOKUP(A1792,Entidades!$A$1:$B$229,2,FALSE)</f>
        <v>UNIDAD ADMINISTRATIVA ESPECIAL DE ORGANIZACIONES SOLIDARIAS</v>
      </c>
      <c r="C1792" s="11" t="s">
        <v>5</v>
      </c>
      <c r="D1792" s="12">
        <v>20196288</v>
      </c>
      <c r="E1792" s="12"/>
      <c r="F1792" s="12">
        <f t="shared" si="54"/>
        <v>-20196288</v>
      </c>
      <c r="G1792" s="13">
        <f t="shared" si="55"/>
        <v>-1</v>
      </c>
    </row>
    <row r="1793" spans="1:7" x14ac:dyDescent="0.3">
      <c r="A1793" s="10" t="s">
        <v>255</v>
      </c>
      <c r="B1793" s="11" t="str">
        <f>VLOOKUP(A1793,Entidades!$A$1:$B$229,2,FALSE)</f>
        <v>UNIDAD ADMINISTRATIVA ESPECIAL DE ORGANIZACIONES SOLIDARIAS</v>
      </c>
      <c r="C1793" s="11" t="s">
        <v>6</v>
      </c>
      <c r="D1793" s="12">
        <v>3982214</v>
      </c>
      <c r="E1793" s="12">
        <v>6297602</v>
      </c>
      <c r="F1793" s="12">
        <f t="shared" si="54"/>
        <v>2315388</v>
      </c>
      <c r="G1793" s="13">
        <f t="shared" si="55"/>
        <v>0.58143233889489621</v>
      </c>
    </row>
    <row r="1794" spans="1:7" x14ac:dyDescent="0.3">
      <c r="A1794" s="10" t="s">
        <v>255</v>
      </c>
      <c r="B1794" s="11" t="str">
        <f>VLOOKUP(A1794,Entidades!$A$1:$B$229,2,FALSE)</f>
        <v>UNIDAD ADMINISTRATIVA ESPECIAL DE ORGANIZACIONES SOLIDARIAS</v>
      </c>
      <c r="C1794" s="11" t="s">
        <v>7</v>
      </c>
      <c r="D1794" s="12">
        <v>37682382</v>
      </c>
      <c r="E1794" s="12">
        <v>44576153</v>
      </c>
      <c r="F1794" s="12">
        <f t="shared" si="54"/>
        <v>6893771</v>
      </c>
      <c r="G1794" s="13">
        <f t="shared" si="55"/>
        <v>0.18294414084544869</v>
      </c>
    </row>
    <row r="1795" spans="1:7" x14ac:dyDescent="0.3">
      <c r="A1795" s="10" t="s">
        <v>255</v>
      </c>
      <c r="B1795" s="11" t="str">
        <f>VLOOKUP(A1795,Entidades!$A$1:$B$229,2,FALSE)</f>
        <v>UNIDAD ADMINISTRATIVA ESPECIAL DE ORGANIZACIONES SOLIDARIAS</v>
      </c>
      <c r="C1795" s="11" t="s">
        <v>8</v>
      </c>
      <c r="D1795" s="12">
        <v>2492054673</v>
      </c>
      <c r="E1795" s="12">
        <v>5559620484</v>
      </c>
      <c r="F1795" s="12">
        <f t="shared" si="54"/>
        <v>3067565811</v>
      </c>
      <c r="G1795" s="13">
        <f t="shared" si="55"/>
        <v>1.2309384076663072</v>
      </c>
    </row>
    <row r="1796" spans="1:7" x14ac:dyDescent="0.3">
      <c r="A1796" s="10" t="s">
        <v>255</v>
      </c>
      <c r="B1796" s="11" t="str">
        <f>VLOOKUP(A1796,Entidades!$A$1:$B$229,2,FALSE)</f>
        <v>UNIDAD ADMINISTRATIVA ESPECIAL DE ORGANIZACIONES SOLIDARIAS</v>
      </c>
      <c r="C1796" s="11" t="s">
        <v>10</v>
      </c>
      <c r="D1796" s="12">
        <v>733289098</v>
      </c>
      <c r="E1796" s="12">
        <v>212675027</v>
      </c>
      <c r="F1796" s="12">
        <f t="shared" si="54"/>
        <v>-520614071</v>
      </c>
      <c r="G1796" s="13">
        <f t="shared" si="55"/>
        <v>-0.70997110473882974</v>
      </c>
    </row>
    <row r="1797" spans="1:7" x14ac:dyDescent="0.3">
      <c r="A1797" s="10" t="s">
        <v>255</v>
      </c>
      <c r="B1797" s="11" t="str">
        <f>VLOOKUP(A1797,Entidades!$A$1:$B$229,2,FALSE)</f>
        <v>UNIDAD ADMINISTRATIVA ESPECIAL DE ORGANIZACIONES SOLIDARIAS</v>
      </c>
      <c r="C1797" s="11" t="s">
        <v>11</v>
      </c>
      <c r="D1797" s="12">
        <v>89570312</v>
      </c>
      <c r="E1797" s="12">
        <v>88306973</v>
      </c>
      <c r="F1797" s="12">
        <f t="shared" si="54"/>
        <v>-1263339</v>
      </c>
      <c r="G1797" s="13">
        <f t="shared" si="55"/>
        <v>-1.4104438979736946E-2</v>
      </c>
    </row>
    <row r="1798" spans="1:7" x14ac:dyDescent="0.3">
      <c r="A1798" s="10" t="s">
        <v>255</v>
      </c>
      <c r="B1798" s="11" t="str">
        <f>VLOOKUP(A1798,Entidades!$A$1:$B$229,2,FALSE)</f>
        <v>UNIDAD ADMINISTRATIVA ESPECIAL DE ORGANIZACIONES SOLIDARIAS</v>
      </c>
      <c r="C1798" s="11" t="s">
        <v>12</v>
      </c>
      <c r="D1798" s="12">
        <v>480188729.32999992</v>
      </c>
      <c r="E1798" s="12">
        <v>123819059.29000001</v>
      </c>
      <c r="F1798" s="12">
        <f t="shared" si="54"/>
        <v>-356369670.0399999</v>
      </c>
      <c r="G1798" s="13">
        <f t="shared" si="55"/>
        <v>-0.74214501147754364</v>
      </c>
    </row>
    <row r="1799" spans="1:7" x14ac:dyDescent="0.3">
      <c r="A1799" s="10" t="s">
        <v>255</v>
      </c>
      <c r="B1799" s="11" t="str">
        <f>VLOOKUP(A1799,Entidades!$A$1:$B$229,2,FALSE)</f>
        <v>UNIDAD ADMINISTRATIVA ESPECIAL DE ORGANIZACIONES SOLIDARIAS</v>
      </c>
      <c r="C1799" s="11" t="s">
        <v>13</v>
      </c>
      <c r="D1799" s="12">
        <v>42370144.859999999</v>
      </c>
      <c r="E1799" s="12">
        <v>60468406.179999992</v>
      </c>
      <c r="F1799" s="12">
        <f t="shared" si="54"/>
        <v>18098261.319999993</v>
      </c>
      <c r="G1799" s="13">
        <f t="shared" si="55"/>
        <v>0.42714655283338093</v>
      </c>
    </row>
    <row r="1800" spans="1:7" x14ac:dyDescent="0.3">
      <c r="A1800" s="10" t="s">
        <v>255</v>
      </c>
      <c r="B1800" s="11" t="str">
        <f>VLOOKUP(A1800,Entidades!$A$1:$B$229,2,FALSE)</f>
        <v>UNIDAD ADMINISTRATIVA ESPECIAL DE ORGANIZACIONES SOLIDARIAS</v>
      </c>
      <c r="C1800" s="11" t="s">
        <v>14</v>
      </c>
      <c r="D1800" s="12">
        <v>160826298</v>
      </c>
      <c r="E1800" s="12">
        <v>431804754</v>
      </c>
      <c r="F1800" s="12">
        <f t="shared" si="54"/>
        <v>270978456</v>
      </c>
      <c r="G1800" s="13">
        <f t="shared" si="55"/>
        <v>1.6849138441276563</v>
      </c>
    </row>
    <row r="1801" spans="1:7" x14ac:dyDescent="0.3">
      <c r="A1801" s="10" t="s">
        <v>255</v>
      </c>
      <c r="B1801" s="11" t="str">
        <f>VLOOKUP(A1801,Entidades!$A$1:$B$229,2,FALSE)</f>
        <v>UNIDAD ADMINISTRATIVA ESPECIAL DE ORGANIZACIONES SOLIDARIAS</v>
      </c>
      <c r="C1801" s="11" t="s">
        <v>15</v>
      </c>
      <c r="D1801" s="12">
        <v>161144366.32000002</v>
      </c>
      <c r="E1801" s="12">
        <v>636750218</v>
      </c>
      <c r="F1801" s="12">
        <f t="shared" si="54"/>
        <v>475605851.67999995</v>
      </c>
      <c r="G1801" s="13">
        <f t="shared" si="55"/>
        <v>2.9514271118578432</v>
      </c>
    </row>
    <row r="1802" spans="1:7" x14ac:dyDescent="0.3">
      <c r="A1802" s="10" t="s">
        <v>255</v>
      </c>
      <c r="B1802" s="11" t="str">
        <f>VLOOKUP(A1802,Entidades!$A$1:$B$229,2,FALSE)</f>
        <v>UNIDAD ADMINISTRATIVA ESPECIAL DE ORGANIZACIONES SOLIDARIAS</v>
      </c>
      <c r="C1802" s="11" t="s">
        <v>16</v>
      </c>
      <c r="D1802" s="12">
        <v>114825802</v>
      </c>
      <c r="E1802" s="12">
        <v>273990983</v>
      </c>
      <c r="F1802" s="12">
        <f t="shared" si="54"/>
        <v>159165181</v>
      </c>
      <c r="G1802" s="13">
        <f t="shared" si="55"/>
        <v>1.3861447360062855</v>
      </c>
    </row>
    <row r="1803" spans="1:7" x14ac:dyDescent="0.3">
      <c r="A1803" s="10" t="s">
        <v>257</v>
      </c>
      <c r="B1803" s="11" t="str">
        <f>VLOOKUP(A1803,Entidades!$A$1:$B$229,2,FALSE)</f>
        <v>UNIDAD ADMINISTRATIVA ESPECIAL DEL SERVICIO PÚBLICO DE EMPLEO</v>
      </c>
      <c r="C1803" s="11" t="s">
        <v>4</v>
      </c>
      <c r="D1803" s="12">
        <v>560874299</v>
      </c>
      <c r="E1803" s="12">
        <v>147304246</v>
      </c>
      <c r="F1803" s="12">
        <f t="shared" si="54"/>
        <v>-413570053</v>
      </c>
      <c r="G1803" s="13">
        <f t="shared" si="55"/>
        <v>-0.73736673928073859</v>
      </c>
    </row>
    <row r="1804" spans="1:7" x14ac:dyDescent="0.3">
      <c r="A1804" s="10" t="s">
        <v>257</v>
      </c>
      <c r="B1804" s="11" t="str">
        <f>VLOOKUP(A1804,Entidades!$A$1:$B$229,2,FALSE)</f>
        <v>UNIDAD ADMINISTRATIVA ESPECIAL DEL SERVICIO PÚBLICO DE EMPLEO</v>
      </c>
      <c r="C1804" s="11" t="s">
        <v>5</v>
      </c>
      <c r="D1804" s="12">
        <v>1429818000</v>
      </c>
      <c r="E1804" s="12">
        <v>1232416340.3299999</v>
      </c>
      <c r="F1804" s="12">
        <f t="shared" ref="F1804:F1867" si="56">E1804-D1804</f>
        <v>-197401659.67000008</v>
      </c>
      <c r="G1804" s="13">
        <f t="shared" ref="G1804:G1867" si="57">IF(D1804&gt;0,((E1804-D1804)/D1804),"NA")</f>
        <v>-0.13806069001089655</v>
      </c>
    </row>
    <row r="1805" spans="1:7" x14ac:dyDescent="0.3">
      <c r="A1805" s="10" t="s">
        <v>257</v>
      </c>
      <c r="B1805" s="11" t="str">
        <f>VLOOKUP(A1805,Entidades!$A$1:$B$229,2,FALSE)</f>
        <v>UNIDAD ADMINISTRATIVA ESPECIAL DEL SERVICIO PÚBLICO DE EMPLEO</v>
      </c>
      <c r="C1805" s="11" t="s">
        <v>6</v>
      </c>
      <c r="D1805" s="12">
        <v>1022428</v>
      </c>
      <c r="E1805" s="12">
        <v>338340</v>
      </c>
      <c r="F1805" s="12">
        <f t="shared" si="56"/>
        <v>-684088</v>
      </c>
      <c r="G1805" s="13">
        <f t="shared" si="57"/>
        <v>-0.66908183265716514</v>
      </c>
    </row>
    <row r="1806" spans="1:7" x14ac:dyDescent="0.3">
      <c r="A1806" s="10" t="s">
        <v>257</v>
      </c>
      <c r="B1806" s="11" t="str">
        <f>VLOOKUP(A1806,Entidades!$A$1:$B$229,2,FALSE)</f>
        <v>UNIDAD ADMINISTRATIVA ESPECIAL DEL SERVICIO PÚBLICO DE EMPLEO</v>
      </c>
      <c r="C1806" s="11" t="s">
        <v>7</v>
      </c>
      <c r="D1806" s="12">
        <v>33917640</v>
      </c>
      <c r="E1806" s="12">
        <v>31658390</v>
      </c>
      <c r="F1806" s="12">
        <f t="shared" si="56"/>
        <v>-2259250</v>
      </c>
      <c r="G1806" s="13">
        <f t="shared" si="57"/>
        <v>-6.6609882055473205E-2</v>
      </c>
    </row>
    <row r="1807" spans="1:7" x14ac:dyDescent="0.3">
      <c r="A1807" s="10" t="s">
        <v>257</v>
      </c>
      <c r="B1807" s="11" t="str">
        <f>VLOOKUP(A1807,Entidades!$A$1:$B$229,2,FALSE)</f>
        <v>UNIDAD ADMINISTRATIVA ESPECIAL DEL SERVICIO PÚBLICO DE EMPLEO</v>
      </c>
      <c r="C1807" s="11" t="s">
        <v>8</v>
      </c>
      <c r="D1807" s="12">
        <v>5474584906</v>
      </c>
      <c r="E1807" s="12">
        <v>3206254703</v>
      </c>
      <c r="F1807" s="12">
        <f t="shared" si="56"/>
        <v>-2268330203</v>
      </c>
      <c r="G1807" s="13">
        <f t="shared" si="57"/>
        <v>-0.4143382999711942</v>
      </c>
    </row>
    <row r="1808" spans="1:7" x14ac:dyDescent="0.3">
      <c r="A1808" s="10" t="s">
        <v>257</v>
      </c>
      <c r="B1808" s="11" t="str">
        <f>VLOOKUP(A1808,Entidades!$A$1:$B$229,2,FALSE)</f>
        <v>UNIDAD ADMINISTRATIVA ESPECIAL DEL SERVICIO PÚBLICO DE EMPLEO</v>
      </c>
      <c r="C1808" s="11" t="s">
        <v>10</v>
      </c>
      <c r="D1808" s="12">
        <v>139399588.09999999</v>
      </c>
      <c r="E1808" s="12">
        <v>245655818.02000001</v>
      </c>
      <c r="F1808" s="12">
        <f t="shared" si="56"/>
        <v>106256229.92000002</v>
      </c>
      <c r="G1808" s="13">
        <f t="shared" si="57"/>
        <v>0.76224206519014825</v>
      </c>
    </row>
    <row r="1809" spans="1:7" x14ac:dyDescent="0.3">
      <c r="A1809" s="10" t="s">
        <v>257</v>
      </c>
      <c r="B1809" s="11" t="str">
        <f>VLOOKUP(A1809,Entidades!$A$1:$B$229,2,FALSE)</f>
        <v>UNIDAD ADMINISTRATIVA ESPECIAL DEL SERVICIO PÚBLICO DE EMPLEO</v>
      </c>
      <c r="C1809" s="11" t="s">
        <v>11</v>
      </c>
      <c r="D1809" s="12">
        <v>59313711</v>
      </c>
      <c r="E1809" s="12">
        <v>169686041</v>
      </c>
      <c r="F1809" s="12">
        <f t="shared" si="56"/>
        <v>110372330</v>
      </c>
      <c r="G1809" s="13">
        <f t="shared" si="57"/>
        <v>1.8608232083135043</v>
      </c>
    </row>
    <row r="1810" spans="1:7" x14ac:dyDescent="0.3">
      <c r="A1810" s="10" t="s">
        <v>257</v>
      </c>
      <c r="B1810" s="11" t="str">
        <f>VLOOKUP(A1810,Entidades!$A$1:$B$229,2,FALSE)</f>
        <v>UNIDAD ADMINISTRATIVA ESPECIAL DEL SERVICIO PÚBLICO DE EMPLEO</v>
      </c>
      <c r="C1810" s="11" t="s">
        <v>12</v>
      </c>
      <c r="D1810" s="12">
        <v>71166069.319999993</v>
      </c>
      <c r="E1810" s="12">
        <v>18300000</v>
      </c>
      <c r="F1810" s="12">
        <f t="shared" si="56"/>
        <v>-52866069.319999993</v>
      </c>
      <c r="G1810" s="13">
        <f t="shared" si="57"/>
        <v>-0.74285498447703224</v>
      </c>
    </row>
    <row r="1811" spans="1:7" x14ac:dyDescent="0.3">
      <c r="A1811" s="10" t="s">
        <v>257</v>
      </c>
      <c r="B1811" s="11" t="str">
        <f>VLOOKUP(A1811,Entidades!$A$1:$B$229,2,FALSE)</f>
        <v>UNIDAD ADMINISTRATIVA ESPECIAL DEL SERVICIO PÚBLICO DE EMPLEO</v>
      </c>
      <c r="C1811" s="11" t="s">
        <v>13</v>
      </c>
      <c r="D1811" s="12">
        <v>82874354.670000002</v>
      </c>
      <c r="E1811" s="12">
        <v>123302029.89</v>
      </c>
      <c r="F1811" s="12">
        <f t="shared" si="56"/>
        <v>40427675.219999999</v>
      </c>
      <c r="G1811" s="13">
        <f t="shared" si="57"/>
        <v>0.48781888415276631</v>
      </c>
    </row>
    <row r="1812" spans="1:7" x14ac:dyDescent="0.3">
      <c r="A1812" s="10" t="s">
        <v>257</v>
      </c>
      <c r="B1812" s="11" t="str">
        <f>VLOOKUP(A1812,Entidades!$A$1:$B$229,2,FALSE)</f>
        <v>UNIDAD ADMINISTRATIVA ESPECIAL DEL SERVICIO PÚBLICO DE EMPLEO</v>
      </c>
      <c r="C1812" s="11" t="s">
        <v>14</v>
      </c>
      <c r="D1812" s="12">
        <v>92806829</v>
      </c>
      <c r="E1812" s="12">
        <v>68340027</v>
      </c>
      <c r="F1812" s="12">
        <f t="shared" si="56"/>
        <v>-24466802</v>
      </c>
      <c r="G1812" s="13">
        <f t="shared" si="57"/>
        <v>-0.26363148341163556</v>
      </c>
    </row>
    <row r="1813" spans="1:7" x14ac:dyDescent="0.3">
      <c r="A1813" s="10" t="s">
        <v>257</v>
      </c>
      <c r="B1813" s="11" t="str">
        <f>VLOOKUP(A1813,Entidades!$A$1:$B$229,2,FALSE)</f>
        <v>UNIDAD ADMINISTRATIVA ESPECIAL DEL SERVICIO PÚBLICO DE EMPLEO</v>
      </c>
      <c r="C1813" s="11" t="s">
        <v>15</v>
      </c>
      <c r="D1813" s="12">
        <v>159671514</v>
      </c>
      <c r="E1813" s="12">
        <v>193076052</v>
      </c>
      <c r="F1813" s="12">
        <f t="shared" si="56"/>
        <v>33404538</v>
      </c>
      <c r="G1813" s="13">
        <f t="shared" si="57"/>
        <v>0.20920787411084485</v>
      </c>
    </row>
    <row r="1814" spans="1:7" x14ac:dyDescent="0.3">
      <c r="A1814" s="10" t="s">
        <v>258</v>
      </c>
      <c r="B1814" s="11" t="str">
        <f>VLOOKUP(A1814,Entidades!$A$1:$B$229,2,FALSE)</f>
        <v>MINISTERIO DEL INTERIOR - GESTION GENERAL</v>
      </c>
      <c r="C1814" s="11" t="s">
        <v>5</v>
      </c>
      <c r="D1814" s="12">
        <v>147547109</v>
      </c>
      <c r="E1814" s="12">
        <v>147393650</v>
      </c>
      <c r="F1814" s="12">
        <f t="shared" si="56"/>
        <v>-153459</v>
      </c>
      <c r="G1814" s="13">
        <f t="shared" si="57"/>
        <v>-1.0400678199665708E-3</v>
      </c>
    </row>
    <row r="1815" spans="1:7" x14ac:dyDescent="0.3">
      <c r="A1815" s="10" t="s">
        <v>258</v>
      </c>
      <c r="B1815" s="11" t="str">
        <f>VLOOKUP(A1815,Entidades!$A$1:$B$229,2,FALSE)</f>
        <v>MINISTERIO DEL INTERIOR - GESTION GENERAL</v>
      </c>
      <c r="C1815" s="11" t="s">
        <v>25</v>
      </c>
      <c r="D1815" s="12">
        <v>124396410</v>
      </c>
      <c r="E1815" s="12"/>
      <c r="F1815" s="12">
        <f t="shared" si="56"/>
        <v>-124396410</v>
      </c>
      <c r="G1815" s="13">
        <f t="shared" si="57"/>
        <v>-1</v>
      </c>
    </row>
    <row r="1816" spans="1:7" x14ac:dyDescent="0.3">
      <c r="A1816" s="10" t="s">
        <v>258</v>
      </c>
      <c r="B1816" s="11" t="str">
        <f>VLOOKUP(A1816,Entidades!$A$1:$B$229,2,FALSE)</f>
        <v>MINISTERIO DEL INTERIOR - GESTION GENERAL</v>
      </c>
      <c r="C1816" s="11" t="s">
        <v>6</v>
      </c>
      <c r="D1816" s="12">
        <v>18704972</v>
      </c>
      <c r="E1816" s="12">
        <v>19912067</v>
      </c>
      <c r="F1816" s="12">
        <f t="shared" si="56"/>
        <v>1207095</v>
      </c>
      <c r="G1816" s="13">
        <f t="shared" si="57"/>
        <v>6.4533376473378312E-2</v>
      </c>
    </row>
    <row r="1817" spans="1:7" x14ac:dyDescent="0.3">
      <c r="A1817" s="10" t="s">
        <v>258</v>
      </c>
      <c r="B1817" s="11" t="str">
        <f>VLOOKUP(A1817,Entidades!$A$1:$B$229,2,FALSE)</f>
        <v>MINISTERIO DEL INTERIOR - GESTION GENERAL</v>
      </c>
      <c r="C1817" s="11" t="s">
        <v>7</v>
      </c>
      <c r="D1817" s="12">
        <v>375018780</v>
      </c>
      <c r="E1817" s="12">
        <v>425737250</v>
      </c>
      <c r="F1817" s="12">
        <f t="shared" si="56"/>
        <v>50718470</v>
      </c>
      <c r="G1817" s="13">
        <f t="shared" si="57"/>
        <v>0.1352424803899154</v>
      </c>
    </row>
    <row r="1818" spans="1:7" x14ac:dyDescent="0.3">
      <c r="A1818" s="10" t="s">
        <v>258</v>
      </c>
      <c r="B1818" s="11" t="str">
        <f>VLOOKUP(A1818,Entidades!$A$1:$B$229,2,FALSE)</f>
        <v>MINISTERIO DEL INTERIOR - GESTION GENERAL</v>
      </c>
      <c r="C1818" s="11" t="s">
        <v>8</v>
      </c>
      <c r="D1818" s="12">
        <v>58255591363</v>
      </c>
      <c r="E1818" s="12">
        <v>61724400661</v>
      </c>
      <c r="F1818" s="12">
        <f t="shared" si="56"/>
        <v>3468809298</v>
      </c>
      <c r="G1818" s="13">
        <f t="shared" si="57"/>
        <v>5.9544658578526637E-2</v>
      </c>
    </row>
    <row r="1819" spans="1:7" x14ac:dyDescent="0.3">
      <c r="A1819" s="10" t="s">
        <v>258</v>
      </c>
      <c r="B1819" s="11" t="str">
        <f>VLOOKUP(A1819,Entidades!$A$1:$B$229,2,FALSE)</f>
        <v>MINISTERIO DEL INTERIOR - GESTION GENERAL</v>
      </c>
      <c r="C1819" s="11" t="s">
        <v>9</v>
      </c>
      <c r="D1819" s="12">
        <v>1095016795</v>
      </c>
      <c r="E1819" s="12">
        <v>852869824</v>
      </c>
      <c r="F1819" s="12">
        <f t="shared" si="56"/>
        <v>-242146971</v>
      </c>
      <c r="G1819" s="13">
        <f t="shared" si="57"/>
        <v>-0.2211353945489028</v>
      </c>
    </row>
    <row r="1820" spans="1:7" x14ac:dyDescent="0.3">
      <c r="A1820" s="10" t="s">
        <v>258</v>
      </c>
      <c r="B1820" s="11" t="str">
        <f>VLOOKUP(A1820,Entidades!$A$1:$B$229,2,FALSE)</f>
        <v>MINISTERIO DEL INTERIOR - GESTION GENERAL</v>
      </c>
      <c r="C1820" s="11" t="s">
        <v>10</v>
      </c>
      <c r="D1820" s="12">
        <v>216939593496.94</v>
      </c>
      <c r="E1820" s="12">
        <v>107199195135.07004</v>
      </c>
      <c r="F1820" s="12">
        <f t="shared" si="56"/>
        <v>-109740398361.86996</v>
      </c>
      <c r="G1820" s="13">
        <f t="shared" si="57"/>
        <v>-0.50585693737560122</v>
      </c>
    </row>
    <row r="1821" spans="1:7" x14ac:dyDescent="0.3">
      <c r="A1821" s="10" t="s">
        <v>258</v>
      </c>
      <c r="B1821" s="11" t="str">
        <f>VLOOKUP(A1821,Entidades!$A$1:$B$229,2,FALSE)</f>
        <v>MINISTERIO DEL INTERIOR - GESTION GENERAL</v>
      </c>
      <c r="C1821" s="11" t="s">
        <v>11</v>
      </c>
      <c r="D1821" s="12">
        <v>1073093819</v>
      </c>
      <c r="E1821" s="12">
        <v>973268179</v>
      </c>
      <c r="F1821" s="12">
        <f t="shared" si="56"/>
        <v>-99825640</v>
      </c>
      <c r="G1821" s="13">
        <f t="shared" si="57"/>
        <v>-9.3026013413278263E-2</v>
      </c>
    </row>
    <row r="1822" spans="1:7" x14ac:dyDescent="0.3">
      <c r="A1822" s="10" t="s">
        <v>258</v>
      </c>
      <c r="B1822" s="11" t="str">
        <f>VLOOKUP(A1822,Entidades!$A$1:$B$229,2,FALSE)</f>
        <v>MINISTERIO DEL INTERIOR - GESTION GENERAL</v>
      </c>
      <c r="C1822" s="11" t="s">
        <v>12</v>
      </c>
      <c r="D1822" s="12">
        <v>43817549.359999999</v>
      </c>
      <c r="E1822" s="12">
        <v>101091224.67</v>
      </c>
      <c r="F1822" s="12">
        <f t="shared" si="56"/>
        <v>57273675.310000002</v>
      </c>
      <c r="G1822" s="13">
        <f t="shared" si="57"/>
        <v>1.3070944438139616</v>
      </c>
    </row>
    <row r="1823" spans="1:7" x14ac:dyDescent="0.3">
      <c r="A1823" s="10" t="s">
        <v>258</v>
      </c>
      <c r="B1823" s="11" t="str">
        <f>VLOOKUP(A1823,Entidades!$A$1:$B$229,2,FALSE)</f>
        <v>MINISTERIO DEL INTERIOR - GESTION GENERAL</v>
      </c>
      <c r="C1823" s="11" t="s">
        <v>13</v>
      </c>
      <c r="D1823" s="12">
        <v>188929064.38999999</v>
      </c>
      <c r="E1823" s="12">
        <v>163835685.47</v>
      </c>
      <c r="F1823" s="12">
        <f t="shared" si="56"/>
        <v>-25093378.919999987</v>
      </c>
      <c r="G1823" s="13">
        <f t="shared" si="57"/>
        <v>-0.13281905037226333</v>
      </c>
    </row>
    <row r="1824" spans="1:7" x14ac:dyDescent="0.3">
      <c r="A1824" s="10" t="s">
        <v>258</v>
      </c>
      <c r="B1824" s="11" t="str">
        <f>VLOOKUP(A1824,Entidades!$A$1:$B$229,2,FALSE)</f>
        <v>MINISTERIO DEL INTERIOR - GESTION GENERAL</v>
      </c>
      <c r="C1824" s="11" t="s">
        <v>14</v>
      </c>
      <c r="D1824" s="12">
        <v>2090288281.7600002</v>
      </c>
      <c r="E1824" s="12">
        <v>2703321539.46</v>
      </c>
      <c r="F1824" s="12">
        <f t="shared" si="56"/>
        <v>613033257.69999981</v>
      </c>
      <c r="G1824" s="13">
        <f t="shared" si="57"/>
        <v>0.29327689536862944</v>
      </c>
    </row>
    <row r="1825" spans="1:7" x14ac:dyDescent="0.3">
      <c r="A1825" s="10" t="s">
        <v>258</v>
      </c>
      <c r="B1825" s="11" t="str">
        <f>VLOOKUP(A1825,Entidades!$A$1:$B$229,2,FALSE)</f>
        <v>MINISTERIO DEL INTERIOR - GESTION GENERAL</v>
      </c>
      <c r="C1825" s="11" t="s">
        <v>71</v>
      </c>
      <c r="D1825" s="12"/>
      <c r="E1825" s="12">
        <v>1190464</v>
      </c>
      <c r="F1825" s="12">
        <f t="shared" si="56"/>
        <v>1190464</v>
      </c>
      <c r="G1825" s="13" t="str">
        <f t="shared" si="57"/>
        <v>NA</v>
      </c>
    </row>
    <row r="1826" spans="1:7" x14ac:dyDescent="0.3">
      <c r="A1826" s="10" t="s">
        <v>258</v>
      </c>
      <c r="B1826" s="11" t="str">
        <f>VLOOKUP(A1826,Entidades!$A$1:$B$229,2,FALSE)</f>
        <v>MINISTERIO DEL INTERIOR - GESTION GENERAL</v>
      </c>
      <c r="C1826" s="11" t="s">
        <v>292</v>
      </c>
      <c r="D1826" s="12">
        <v>1610778737.0999999</v>
      </c>
      <c r="E1826" s="12">
        <v>2156937954.1599998</v>
      </c>
      <c r="F1826" s="12">
        <f t="shared" si="56"/>
        <v>546159217.05999994</v>
      </c>
      <c r="G1826" s="13">
        <f t="shared" si="57"/>
        <v>0.33906532565936987</v>
      </c>
    </row>
    <row r="1827" spans="1:7" x14ac:dyDescent="0.3">
      <c r="A1827" s="10" t="s">
        <v>258</v>
      </c>
      <c r="B1827" s="11" t="str">
        <f>VLOOKUP(A1827,Entidades!$A$1:$B$229,2,FALSE)</f>
        <v>MINISTERIO DEL INTERIOR - GESTION GENERAL</v>
      </c>
      <c r="C1827" s="11" t="s">
        <v>15</v>
      </c>
      <c r="D1827" s="12">
        <v>6672265513.499999</v>
      </c>
      <c r="E1827" s="12">
        <v>6191937287.9899998</v>
      </c>
      <c r="F1827" s="12">
        <f t="shared" si="56"/>
        <v>-480328225.50999928</v>
      </c>
      <c r="G1827" s="13">
        <f t="shared" si="57"/>
        <v>-7.198877570716436E-2</v>
      </c>
    </row>
    <row r="1828" spans="1:7" x14ac:dyDescent="0.3">
      <c r="A1828" s="10" t="s">
        <v>259</v>
      </c>
      <c r="B1828" s="11" t="str">
        <f>VLOOKUP(A1828,Entidades!$A$1:$B$229,2,FALSE)</f>
        <v>DIRECCIÓN DE LA AUTORIDAD NACIONAL DE CONSULTA PREVIA</v>
      </c>
      <c r="C1828" s="11" t="s">
        <v>5</v>
      </c>
      <c r="D1828" s="12">
        <v>1937940890</v>
      </c>
      <c r="E1828" s="12">
        <v>2133560444.8299999</v>
      </c>
      <c r="F1828" s="12">
        <f t="shared" si="56"/>
        <v>195619554.82999992</v>
      </c>
      <c r="G1828" s="13">
        <f t="shared" si="57"/>
        <v>0.10094196156313102</v>
      </c>
    </row>
    <row r="1829" spans="1:7" x14ac:dyDescent="0.3">
      <c r="A1829" s="10" t="s">
        <v>259</v>
      </c>
      <c r="B1829" s="11" t="str">
        <f>VLOOKUP(A1829,Entidades!$A$1:$B$229,2,FALSE)</f>
        <v>DIRECCIÓN DE LA AUTORIDAD NACIONAL DE CONSULTA PREVIA</v>
      </c>
      <c r="C1829" s="11" t="s">
        <v>6</v>
      </c>
      <c r="D1829" s="12">
        <v>8910890</v>
      </c>
      <c r="E1829" s="12">
        <v>7744930</v>
      </c>
      <c r="F1829" s="12">
        <f t="shared" si="56"/>
        <v>-1165960</v>
      </c>
      <c r="G1829" s="13">
        <f t="shared" si="57"/>
        <v>-0.13084663821458911</v>
      </c>
    </row>
    <row r="1830" spans="1:7" x14ac:dyDescent="0.3">
      <c r="A1830" s="10" t="s">
        <v>259</v>
      </c>
      <c r="B1830" s="11" t="str">
        <f>VLOOKUP(A1830,Entidades!$A$1:$B$229,2,FALSE)</f>
        <v>DIRECCIÓN DE LA AUTORIDAD NACIONAL DE CONSULTA PREVIA</v>
      </c>
      <c r="C1830" s="11" t="s">
        <v>7</v>
      </c>
      <c r="D1830" s="12">
        <v>60028380</v>
      </c>
      <c r="E1830" s="12">
        <v>68372060</v>
      </c>
      <c r="F1830" s="12">
        <f t="shared" si="56"/>
        <v>8343680</v>
      </c>
      <c r="G1830" s="13">
        <f t="shared" si="57"/>
        <v>0.13899558842001067</v>
      </c>
    </row>
    <row r="1831" spans="1:7" x14ac:dyDescent="0.3">
      <c r="A1831" s="10" t="s">
        <v>259</v>
      </c>
      <c r="B1831" s="11" t="str">
        <f>VLOOKUP(A1831,Entidades!$A$1:$B$229,2,FALSE)</f>
        <v>DIRECCIÓN DE LA AUTORIDAD NACIONAL DE CONSULTA PREVIA</v>
      </c>
      <c r="C1831" s="11" t="s">
        <v>8</v>
      </c>
      <c r="D1831" s="12">
        <v>5049273156</v>
      </c>
      <c r="E1831" s="12">
        <v>5494565311</v>
      </c>
      <c r="F1831" s="12">
        <f t="shared" si="56"/>
        <v>445292155</v>
      </c>
      <c r="G1831" s="13">
        <f t="shared" si="57"/>
        <v>8.8189357406989133E-2</v>
      </c>
    </row>
    <row r="1832" spans="1:7" x14ac:dyDescent="0.3">
      <c r="A1832" s="10" t="s">
        <v>259</v>
      </c>
      <c r="B1832" s="11" t="str">
        <f>VLOOKUP(A1832,Entidades!$A$1:$B$229,2,FALSE)</f>
        <v>DIRECCIÓN DE LA AUTORIDAD NACIONAL DE CONSULTA PREVIA</v>
      </c>
      <c r="C1832" s="11" t="s">
        <v>10</v>
      </c>
      <c r="D1832" s="12">
        <v>1348986638.8600001</v>
      </c>
      <c r="E1832" s="12">
        <v>10638227270</v>
      </c>
      <c r="F1832" s="12">
        <f t="shared" si="56"/>
        <v>9289240631.1399994</v>
      </c>
      <c r="G1832" s="13">
        <f t="shared" si="57"/>
        <v>6.8860879444959799</v>
      </c>
    </row>
    <row r="1833" spans="1:7" x14ac:dyDescent="0.3">
      <c r="A1833" s="10" t="s">
        <v>259</v>
      </c>
      <c r="B1833" s="11" t="str">
        <f>VLOOKUP(A1833,Entidades!$A$1:$B$229,2,FALSE)</f>
        <v>DIRECCIÓN DE LA AUTORIDAD NACIONAL DE CONSULTA PREVIA</v>
      </c>
      <c r="C1833" s="11" t="s">
        <v>11</v>
      </c>
      <c r="D1833" s="12">
        <v>29908651</v>
      </c>
      <c r="E1833" s="12">
        <v>74426087</v>
      </c>
      <c r="F1833" s="12">
        <f t="shared" si="56"/>
        <v>44517436</v>
      </c>
      <c r="G1833" s="13">
        <f t="shared" si="57"/>
        <v>1.4884468042373427</v>
      </c>
    </row>
    <row r="1834" spans="1:7" x14ac:dyDescent="0.3">
      <c r="A1834" s="10" t="s">
        <v>259</v>
      </c>
      <c r="B1834" s="11" t="str">
        <f>VLOOKUP(A1834,Entidades!$A$1:$B$229,2,FALSE)</f>
        <v>DIRECCIÓN DE LA AUTORIDAD NACIONAL DE CONSULTA PREVIA</v>
      </c>
      <c r="C1834" s="11" t="s">
        <v>12</v>
      </c>
      <c r="D1834" s="12">
        <v>89583507.219999999</v>
      </c>
      <c r="E1834" s="12"/>
      <c r="F1834" s="12">
        <f t="shared" si="56"/>
        <v>-89583507.219999999</v>
      </c>
      <c r="G1834" s="13">
        <f t="shared" si="57"/>
        <v>-1</v>
      </c>
    </row>
    <row r="1835" spans="1:7" x14ac:dyDescent="0.3">
      <c r="A1835" s="10" t="s">
        <v>259</v>
      </c>
      <c r="B1835" s="11" t="str">
        <f>VLOOKUP(A1835,Entidades!$A$1:$B$229,2,FALSE)</f>
        <v>DIRECCIÓN DE LA AUTORIDAD NACIONAL DE CONSULTA PREVIA</v>
      </c>
      <c r="C1835" s="11" t="s">
        <v>14</v>
      </c>
      <c r="D1835" s="12">
        <v>768490042.74000001</v>
      </c>
      <c r="E1835" s="12">
        <v>1735947502</v>
      </c>
      <c r="F1835" s="12">
        <f t="shared" si="56"/>
        <v>967457459.25999999</v>
      </c>
      <c r="G1835" s="13">
        <f t="shared" si="57"/>
        <v>1.2589069544877836</v>
      </c>
    </row>
    <row r="1836" spans="1:7" x14ac:dyDescent="0.3">
      <c r="A1836" s="10" t="s">
        <v>259</v>
      </c>
      <c r="B1836" s="11" t="str">
        <f>VLOOKUP(A1836,Entidades!$A$1:$B$229,2,FALSE)</f>
        <v>DIRECCIÓN DE LA AUTORIDAD NACIONAL DE CONSULTA PREVIA</v>
      </c>
      <c r="C1836" s="11" t="s">
        <v>292</v>
      </c>
      <c r="D1836" s="12">
        <v>379787437.36000001</v>
      </c>
      <c r="E1836" s="12">
        <v>384799799.54000002</v>
      </c>
      <c r="F1836" s="12">
        <f t="shared" si="56"/>
        <v>5012362.1800000072</v>
      </c>
      <c r="G1836" s="13">
        <f t="shared" si="57"/>
        <v>1.3197809318923826E-2</v>
      </c>
    </row>
    <row r="1837" spans="1:7" x14ac:dyDescent="0.3">
      <c r="A1837" s="10" t="s">
        <v>259</v>
      </c>
      <c r="B1837" s="11" t="str">
        <f>VLOOKUP(A1837,Entidades!$A$1:$B$229,2,FALSE)</f>
        <v>DIRECCIÓN DE LA AUTORIDAD NACIONAL DE CONSULTA PREVIA</v>
      </c>
      <c r="C1837" s="11" t="s">
        <v>15</v>
      </c>
      <c r="D1837" s="12">
        <v>1808022857</v>
      </c>
      <c r="E1837" s="12">
        <v>1564594119</v>
      </c>
      <c r="F1837" s="12">
        <f t="shared" si="56"/>
        <v>-243428738</v>
      </c>
      <c r="G1837" s="13">
        <f t="shared" si="57"/>
        <v>-0.13463808660246379</v>
      </c>
    </row>
    <row r="1838" spans="1:7" x14ac:dyDescent="0.3">
      <c r="A1838" s="10" t="s">
        <v>261</v>
      </c>
      <c r="B1838" s="11" t="str">
        <f>VLOOKUP(A1838,Entidades!$A$1:$B$229,2,FALSE)</f>
        <v>DIRECCION NACIONAL DEL DERECHO DE AUTOR</v>
      </c>
      <c r="C1838" s="11" t="s">
        <v>4</v>
      </c>
      <c r="D1838" s="12">
        <v>11774609.699999999</v>
      </c>
      <c r="E1838" s="12"/>
      <c r="F1838" s="12">
        <f t="shared" si="56"/>
        <v>-11774609.699999999</v>
      </c>
      <c r="G1838" s="13">
        <f t="shared" si="57"/>
        <v>-1</v>
      </c>
    </row>
    <row r="1839" spans="1:7" x14ac:dyDescent="0.3">
      <c r="A1839" s="10" t="s">
        <v>261</v>
      </c>
      <c r="B1839" s="11" t="str">
        <f>VLOOKUP(A1839,Entidades!$A$1:$B$229,2,FALSE)</f>
        <v>DIRECCION NACIONAL DEL DERECHO DE AUTOR</v>
      </c>
      <c r="C1839" s="11" t="s">
        <v>5</v>
      </c>
      <c r="D1839" s="12">
        <v>98321984.269999996</v>
      </c>
      <c r="E1839" s="12">
        <v>127965489.83</v>
      </c>
      <c r="F1839" s="12">
        <f t="shared" si="56"/>
        <v>29643505.560000002</v>
      </c>
      <c r="G1839" s="13">
        <f t="shared" si="57"/>
        <v>0.30149417528633859</v>
      </c>
    </row>
    <row r="1840" spans="1:7" x14ac:dyDescent="0.3">
      <c r="A1840" s="10" t="s">
        <v>261</v>
      </c>
      <c r="B1840" s="11" t="str">
        <f>VLOOKUP(A1840,Entidades!$A$1:$B$229,2,FALSE)</f>
        <v>DIRECCION NACIONAL DEL DERECHO DE AUTOR</v>
      </c>
      <c r="C1840" s="11" t="s">
        <v>7</v>
      </c>
      <c r="D1840" s="12">
        <v>19850700</v>
      </c>
      <c r="E1840" s="12">
        <v>20984460</v>
      </c>
      <c r="F1840" s="12">
        <f t="shared" si="56"/>
        <v>1133760</v>
      </c>
      <c r="G1840" s="13">
        <f t="shared" si="57"/>
        <v>5.7114358687602958E-2</v>
      </c>
    </row>
    <row r="1841" spans="1:7" x14ac:dyDescent="0.3">
      <c r="A1841" s="10" t="s">
        <v>261</v>
      </c>
      <c r="B1841" s="11" t="str">
        <f>VLOOKUP(A1841,Entidades!$A$1:$B$229,2,FALSE)</f>
        <v>DIRECCION NACIONAL DEL DERECHO DE AUTOR</v>
      </c>
      <c r="C1841" s="11" t="s">
        <v>8</v>
      </c>
      <c r="D1841" s="12">
        <v>154239136</v>
      </c>
      <c r="E1841" s="12">
        <v>81800000</v>
      </c>
      <c r="F1841" s="12">
        <f t="shared" si="56"/>
        <v>-72439136</v>
      </c>
      <c r="G1841" s="13">
        <f t="shared" si="57"/>
        <v>-0.46965470553465755</v>
      </c>
    </row>
    <row r="1842" spans="1:7" x14ac:dyDescent="0.3">
      <c r="A1842" s="10" t="s">
        <v>261</v>
      </c>
      <c r="B1842" s="11" t="str">
        <f>VLOOKUP(A1842,Entidades!$A$1:$B$229,2,FALSE)</f>
        <v>DIRECCION NACIONAL DEL DERECHO DE AUTOR</v>
      </c>
      <c r="C1842" s="11" t="s">
        <v>11</v>
      </c>
      <c r="D1842" s="12">
        <v>39692106</v>
      </c>
      <c r="E1842" s="12">
        <v>33744160</v>
      </c>
      <c r="F1842" s="12">
        <f t="shared" si="56"/>
        <v>-5947946</v>
      </c>
      <c r="G1842" s="13">
        <f t="shared" si="57"/>
        <v>-0.14985211417101427</v>
      </c>
    </row>
    <row r="1843" spans="1:7" x14ac:dyDescent="0.3">
      <c r="A1843" s="10" t="s">
        <v>261</v>
      </c>
      <c r="B1843" s="11" t="str">
        <f>VLOOKUP(A1843,Entidades!$A$1:$B$229,2,FALSE)</f>
        <v>DIRECCION NACIONAL DEL DERECHO DE AUTOR</v>
      </c>
      <c r="C1843" s="11" t="s">
        <v>12</v>
      </c>
      <c r="D1843" s="12">
        <v>26452580</v>
      </c>
      <c r="E1843" s="12">
        <v>184328866.08000001</v>
      </c>
      <c r="F1843" s="12">
        <f t="shared" si="56"/>
        <v>157876286.08000001</v>
      </c>
      <c r="G1843" s="13">
        <f t="shared" si="57"/>
        <v>5.9682755360724746</v>
      </c>
    </row>
    <row r="1844" spans="1:7" x14ac:dyDescent="0.3">
      <c r="A1844" s="10" t="s">
        <v>261</v>
      </c>
      <c r="B1844" s="11" t="str">
        <f>VLOOKUP(A1844,Entidades!$A$1:$B$229,2,FALSE)</f>
        <v>DIRECCION NACIONAL DEL DERECHO DE AUTOR</v>
      </c>
      <c r="C1844" s="11" t="s">
        <v>13</v>
      </c>
      <c r="D1844" s="12">
        <v>31607424.57</v>
      </c>
      <c r="E1844" s="12">
        <v>32843485.780000001</v>
      </c>
      <c r="F1844" s="12">
        <f t="shared" si="56"/>
        <v>1236061.2100000009</v>
      </c>
      <c r="G1844" s="13">
        <f t="shared" si="57"/>
        <v>3.9106672777547369E-2</v>
      </c>
    </row>
    <row r="1845" spans="1:7" x14ac:dyDescent="0.3">
      <c r="A1845" s="10" t="s">
        <v>261</v>
      </c>
      <c r="B1845" s="11" t="str">
        <f>VLOOKUP(A1845,Entidades!$A$1:$B$229,2,FALSE)</f>
        <v>DIRECCION NACIONAL DEL DERECHO DE AUTOR</v>
      </c>
      <c r="C1845" s="11" t="s">
        <v>14</v>
      </c>
      <c r="D1845" s="12">
        <v>29356557.699999999</v>
      </c>
      <c r="E1845" s="12">
        <v>6489383</v>
      </c>
      <c r="F1845" s="12">
        <f t="shared" si="56"/>
        <v>-22867174.699999999</v>
      </c>
      <c r="G1845" s="13">
        <f t="shared" si="57"/>
        <v>-0.77894605129401806</v>
      </c>
    </row>
    <row r="1846" spans="1:7" x14ac:dyDescent="0.3">
      <c r="A1846" s="10" t="s">
        <v>261</v>
      </c>
      <c r="B1846" s="11" t="str">
        <f>VLOOKUP(A1846,Entidades!$A$1:$B$229,2,FALSE)</f>
        <v>DIRECCION NACIONAL DEL DERECHO DE AUTOR</v>
      </c>
      <c r="C1846" s="11" t="s">
        <v>15</v>
      </c>
      <c r="D1846" s="12">
        <v>11623709</v>
      </c>
      <c r="E1846" s="12">
        <v>1322000</v>
      </c>
      <c r="F1846" s="12">
        <f t="shared" si="56"/>
        <v>-10301709</v>
      </c>
      <c r="G1846" s="13">
        <f t="shared" si="57"/>
        <v>-0.88626693940806678</v>
      </c>
    </row>
    <row r="1847" spans="1:7" x14ac:dyDescent="0.3">
      <c r="A1847" s="10" t="s">
        <v>261</v>
      </c>
      <c r="B1847" s="11" t="str">
        <f>VLOOKUP(A1847,Entidades!$A$1:$B$229,2,FALSE)</f>
        <v>DIRECCION NACIONAL DEL DERECHO DE AUTOR</v>
      </c>
      <c r="C1847" s="11" t="s">
        <v>16</v>
      </c>
      <c r="D1847" s="12">
        <v>206996920.17000002</v>
      </c>
      <c r="E1847" s="12"/>
      <c r="F1847" s="12">
        <f t="shared" si="56"/>
        <v>-206996920.17000002</v>
      </c>
      <c r="G1847" s="13">
        <f t="shared" si="57"/>
        <v>-1</v>
      </c>
    </row>
    <row r="1848" spans="1:7" x14ac:dyDescent="0.3">
      <c r="A1848" s="10" t="s">
        <v>263</v>
      </c>
      <c r="B1848" s="11" t="str">
        <f>VLOOKUP(A1848,Entidades!$A$1:$B$229,2,FALSE)</f>
        <v>CORPORACION NACIONAL PARA LA RECONSTRUCCION DE LA CUENCA DEL RIO PAEZ Y ZONAS ALEDAÑAS NASA KI WE</v>
      </c>
      <c r="C1848" s="11" t="s">
        <v>5</v>
      </c>
      <c r="D1848" s="12">
        <v>126874874.5</v>
      </c>
      <c r="E1848" s="12">
        <v>145229428</v>
      </c>
      <c r="F1848" s="12">
        <f t="shared" si="56"/>
        <v>18354553.5</v>
      </c>
      <c r="G1848" s="13">
        <f t="shared" si="57"/>
        <v>0.14466657462585314</v>
      </c>
    </row>
    <row r="1849" spans="1:7" x14ac:dyDescent="0.3">
      <c r="A1849" s="10" t="s">
        <v>263</v>
      </c>
      <c r="B1849" s="11" t="str">
        <f>VLOOKUP(A1849,Entidades!$A$1:$B$229,2,FALSE)</f>
        <v>CORPORACION NACIONAL PARA LA RECONSTRUCCION DE LA CUENCA DEL RIO PAEZ Y ZONAS ALEDAÑAS NASA KI WE</v>
      </c>
      <c r="C1849" s="11" t="s">
        <v>6</v>
      </c>
      <c r="D1849" s="12">
        <v>4253475</v>
      </c>
      <c r="E1849" s="12">
        <v>4251996</v>
      </c>
      <c r="F1849" s="12">
        <f t="shared" si="56"/>
        <v>-1479</v>
      </c>
      <c r="G1849" s="13">
        <f t="shared" si="57"/>
        <v>-3.4771569128771182E-4</v>
      </c>
    </row>
    <row r="1850" spans="1:7" x14ac:dyDescent="0.3">
      <c r="A1850" s="10" t="s">
        <v>263</v>
      </c>
      <c r="B1850" s="11" t="str">
        <f>VLOOKUP(A1850,Entidades!$A$1:$B$229,2,FALSE)</f>
        <v>CORPORACION NACIONAL PARA LA RECONSTRUCCION DE LA CUENCA DEL RIO PAEZ Y ZONAS ALEDAÑAS NASA KI WE</v>
      </c>
      <c r="C1850" s="11" t="s">
        <v>7</v>
      </c>
      <c r="D1850" s="12">
        <v>16105721</v>
      </c>
      <c r="E1850" s="12">
        <v>20335676</v>
      </c>
      <c r="F1850" s="12">
        <f t="shared" si="56"/>
        <v>4229955</v>
      </c>
      <c r="G1850" s="13">
        <f t="shared" si="57"/>
        <v>0.26263679843951104</v>
      </c>
    </row>
    <row r="1851" spans="1:7" x14ac:dyDescent="0.3">
      <c r="A1851" s="10" t="s">
        <v>263</v>
      </c>
      <c r="B1851" s="11" t="str">
        <f>VLOOKUP(A1851,Entidades!$A$1:$B$229,2,FALSE)</f>
        <v>CORPORACION NACIONAL PARA LA RECONSTRUCCION DE LA CUENCA DEL RIO PAEZ Y ZONAS ALEDAÑAS NASA KI WE</v>
      </c>
      <c r="C1851" s="11" t="s">
        <v>8</v>
      </c>
      <c r="D1851" s="12">
        <v>1823847440</v>
      </c>
      <c r="E1851" s="12">
        <v>1790603750</v>
      </c>
      <c r="F1851" s="12">
        <f t="shared" si="56"/>
        <v>-33243690</v>
      </c>
      <c r="G1851" s="13">
        <f t="shared" si="57"/>
        <v>-1.8227231768902775E-2</v>
      </c>
    </row>
    <row r="1852" spans="1:7" x14ac:dyDescent="0.3">
      <c r="A1852" s="10" t="s">
        <v>263</v>
      </c>
      <c r="B1852" s="11" t="str">
        <f>VLOOKUP(A1852,Entidades!$A$1:$B$229,2,FALSE)</f>
        <v>CORPORACION NACIONAL PARA LA RECONSTRUCCION DE LA CUENCA DEL RIO PAEZ Y ZONAS ALEDAÑAS NASA KI WE</v>
      </c>
      <c r="C1852" s="11" t="s">
        <v>10</v>
      </c>
      <c r="D1852" s="12">
        <v>1400000</v>
      </c>
      <c r="E1852" s="12">
        <v>500000</v>
      </c>
      <c r="F1852" s="12">
        <f t="shared" si="56"/>
        <v>-900000</v>
      </c>
      <c r="G1852" s="13">
        <f t="shared" si="57"/>
        <v>-0.6428571428571429</v>
      </c>
    </row>
    <row r="1853" spans="1:7" x14ac:dyDescent="0.3">
      <c r="A1853" s="10" t="s">
        <v>263</v>
      </c>
      <c r="B1853" s="11" t="str">
        <f>VLOOKUP(A1853,Entidades!$A$1:$B$229,2,FALSE)</f>
        <v>CORPORACION NACIONAL PARA LA RECONSTRUCCION DE LA CUENCA DEL RIO PAEZ Y ZONAS ALEDAÑAS NASA KI WE</v>
      </c>
      <c r="C1853" s="11" t="s">
        <v>11</v>
      </c>
      <c r="D1853" s="12">
        <v>5825129</v>
      </c>
      <c r="E1853" s="12">
        <v>86302126</v>
      </c>
      <c r="F1853" s="12">
        <f t="shared" si="56"/>
        <v>80476997</v>
      </c>
      <c r="G1853" s="13">
        <f t="shared" si="57"/>
        <v>13.81548751967553</v>
      </c>
    </row>
    <row r="1854" spans="1:7" x14ac:dyDescent="0.3">
      <c r="A1854" s="10" t="s">
        <v>263</v>
      </c>
      <c r="B1854" s="11" t="str">
        <f>VLOOKUP(A1854,Entidades!$A$1:$B$229,2,FALSE)</f>
        <v>CORPORACION NACIONAL PARA LA RECONSTRUCCION DE LA CUENCA DEL RIO PAEZ Y ZONAS ALEDAÑAS NASA KI WE</v>
      </c>
      <c r="C1854" s="11" t="s">
        <v>12</v>
      </c>
      <c r="D1854" s="12">
        <v>18254270</v>
      </c>
      <c r="E1854" s="12">
        <v>86565177.099999994</v>
      </c>
      <c r="F1854" s="12">
        <f t="shared" si="56"/>
        <v>68310907.099999994</v>
      </c>
      <c r="G1854" s="13">
        <f t="shared" si="57"/>
        <v>3.7421878333124248</v>
      </c>
    </row>
    <row r="1855" spans="1:7" x14ac:dyDescent="0.3">
      <c r="A1855" s="10" t="s">
        <v>263</v>
      </c>
      <c r="B1855" s="11" t="str">
        <f>VLOOKUP(A1855,Entidades!$A$1:$B$229,2,FALSE)</f>
        <v>CORPORACION NACIONAL PARA LA RECONSTRUCCION DE LA CUENCA DEL RIO PAEZ Y ZONAS ALEDAÑAS NASA KI WE</v>
      </c>
      <c r="C1855" s="11" t="s">
        <v>13</v>
      </c>
      <c r="D1855" s="12">
        <v>79902824.409999996</v>
      </c>
      <c r="E1855" s="12">
        <v>348597325</v>
      </c>
      <c r="F1855" s="12">
        <f t="shared" si="56"/>
        <v>268694500.59000003</v>
      </c>
      <c r="G1855" s="13">
        <f t="shared" si="57"/>
        <v>3.3627659919912967</v>
      </c>
    </row>
    <row r="1856" spans="1:7" x14ac:dyDescent="0.3">
      <c r="A1856" s="10" t="s">
        <v>263</v>
      </c>
      <c r="B1856" s="11" t="str">
        <f>VLOOKUP(A1856,Entidades!$A$1:$B$229,2,FALSE)</f>
        <v>CORPORACION NACIONAL PARA LA RECONSTRUCCION DE LA CUENCA DEL RIO PAEZ Y ZONAS ALEDAÑAS NASA KI WE</v>
      </c>
      <c r="C1856" s="11" t="s">
        <v>14</v>
      </c>
      <c r="D1856" s="12">
        <v>11458500</v>
      </c>
      <c r="E1856" s="12">
        <v>15890553</v>
      </c>
      <c r="F1856" s="12">
        <f t="shared" si="56"/>
        <v>4432053</v>
      </c>
      <c r="G1856" s="13">
        <f t="shared" si="57"/>
        <v>0.38679172666579398</v>
      </c>
    </row>
    <row r="1857" spans="1:7" x14ac:dyDescent="0.3">
      <c r="A1857" s="10" t="s">
        <v>263</v>
      </c>
      <c r="B1857" s="11" t="str">
        <f>VLOOKUP(A1857,Entidades!$A$1:$B$229,2,FALSE)</f>
        <v>CORPORACION NACIONAL PARA LA RECONSTRUCCION DE LA CUENCA DEL RIO PAEZ Y ZONAS ALEDAÑAS NASA KI WE</v>
      </c>
      <c r="C1857" s="11" t="s">
        <v>292</v>
      </c>
      <c r="D1857" s="12">
        <v>99000000</v>
      </c>
      <c r="E1857" s="12">
        <v>117396422</v>
      </c>
      <c r="F1857" s="12">
        <f t="shared" si="56"/>
        <v>18396422</v>
      </c>
      <c r="G1857" s="13">
        <f t="shared" si="57"/>
        <v>0.18582244444444446</v>
      </c>
    </row>
    <row r="1858" spans="1:7" x14ac:dyDescent="0.3">
      <c r="A1858" s="10" t="s">
        <v>263</v>
      </c>
      <c r="B1858" s="11" t="str">
        <f>VLOOKUP(A1858,Entidades!$A$1:$B$229,2,FALSE)</f>
        <v>CORPORACION NACIONAL PARA LA RECONSTRUCCION DE LA CUENCA DEL RIO PAEZ Y ZONAS ALEDAÑAS NASA KI WE</v>
      </c>
      <c r="C1858" s="11" t="s">
        <v>15</v>
      </c>
      <c r="D1858" s="12">
        <v>8520209.0099999998</v>
      </c>
      <c r="E1858" s="12">
        <v>20656485</v>
      </c>
      <c r="F1858" s="12">
        <f t="shared" si="56"/>
        <v>12136275.99</v>
      </c>
      <c r="G1858" s="13">
        <f t="shared" si="57"/>
        <v>1.4244105955330315</v>
      </c>
    </row>
    <row r="1859" spans="1:7" x14ac:dyDescent="0.3">
      <c r="A1859" s="10" t="s">
        <v>264</v>
      </c>
      <c r="B1859" s="11" t="str">
        <f>VLOOKUP(A1859,Entidades!$A$1:$B$229,2,FALSE)</f>
        <v>UNIDAD NACIONAL DE PROTECCIÓN - UNP</v>
      </c>
      <c r="C1859" s="11" t="s">
        <v>4</v>
      </c>
      <c r="D1859" s="12">
        <v>6479583</v>
      </c>
      <c r="E1859" s="12">
        <v>1386000</v>
      </c>
      <c r="F1859" s="12">
        <f t="shared" si="56"/>
        <v>-5093583</v>
      </c>
      <c r="G1859" s="13">
        <f t="shared" si="57"/>
        <v>-0.78609734607921533</v>
      </c>
    </row>
    <row r="1860" spans="1:7" x14ac:dyDescent="0.3">
      <c r="A1860" s="10" t="s">
        <v>264</v>
      </c>
      <c r="B1860" s="11" t="str">
        <f>VLOOKUP(A1860,Entidades!$A$1:$B$229,2,FALSE)</f>
        <v>UNIDAD NACIONAL DE PROTECCIÓN - UNP</v>
      </c>
      <c r="C1860" s="11" t="s">
        <v>5</v>
      </c>
      <c r="D1860" s="12">
        <v>5098032750.3400002</v>
      </c>
      <c r="E1860" s="12">
        <v>5546612320.8000002</v>
      </c>
      <c r="F1860" s="12">
        <f t="shared" si="56"/>
        <v>448579570.46000004</v>
      </c>
      <c r="G1860" s="13">
        <f t="shared" si="57"/>
        <v>8.7990719641823242E-2</v>
      </c>
    </row>
    <row r="1861" spans="1:7" x14ac:dyDescent="0.3">
      <c r="A1861" s="10" t="s">
        <v>264</v>
      </c>
      <c r="B1861" s="11" t="str">
        <f>VLOOKUP(A1861,Entidades!$A$1:$B$229,2,FALSE)</f>
        <v>UNIDAD NACIONAL DE PROTECCIÓN - UNP</v>
      </c>
      <c r="C1861" s="11" t="s">
        <v>6</v>
      </c>
      <c r="D1861" s="12">
        <v>109378346.19</v>
      </c>
      <c r="E1861" s="12">
        <v>85826672.230000004</v>
      </c>
      <c r="F1861" s="12">
        <f t="shared" si="56"/>
        <v>-23551673.959999993</v>
      </c>
      <c r="G1861" s="13">
        <f t="shared" si="57"/>
        <v>-0.21532300295607526</v>
      </c>
    </row>
    <row r="1862" spans="1:7" x14ac:dyDescent="0.3">
      <c r="A1862" s="10" t="s">
        <v>264</v>
      </c>
      <c r="B1862" s="11" t="str">
        <f>VLOOKUP(A1862,Entidades!$A$1:$B$229,2,FALSE)</f>
        <v>UNIDAD NACIONAL DE PROTECCIÓN - UNP</v>
      </c>
      <c r="C1862" s="11" t="s">
        <v>7</v>
      </c>
      <c r="D1862" s="12">
        <v>575763851.80999994</v>
      </c>
      <c r="E1862" s="12">
        <v>728927079.37</v>
      </c>
      <c r="F1862" s="12">
        <f t="shared" si="56"/>
        <v>153163227.56000006</v>
      </c>
      <c r="G1862" s="13">
        <f t="shared" si="57"/>
        <v>0.26601744287785434</v>
      </c>
    </row>
    <row r="1863" spans="1:7" x14ac:dyDescent="0.3">
      <c r="A1863" s="10" t="s">
        <v>264</v>
      </c>
      <c r="B1863" s="11" t="str">
        <f>VLOOKUP(A1863,Entidades!$A$1:$B$229,2,FALSE)</f>
        <v>UNIDAD NACIONAL DE PROTECCIÓN - UNP</v>
      </c>
      <c r="C1863" s="11" t="s">
        <v>8</v>
      </c>
      <c r="D1863" s="12">
        <v>45818540541</v>
      </c>
      <c r="E1863" s="12">
        <v>66509340965</v>
      </c>
      <c r="F1863" s="12">
        <f t="shared" si="56"/>
        <v>20690800424</v>
      </c>
      <c r="G1863" s="13">
        <f t="shared" si="57"/>
        <v>0.4515813943371933</v>
      </c>
    </row>
    <row r="1864" spans="1:7" x14ac:dyDescent="0.3">
      <c r="A1864" s="10" t="s">
        <v>264</v>
      </c>
      <c r="B1864" s="11" t="str">
        <f>VLOOKUP(A1864,Entidades!$A$1:$B$229,2,FALSE)</f>
        <v>UNIDAD NACIONAL DE PROTECCIÓN - UNP</v>
      </c>
      <c r="C1864" s="11" t="s">
        <v>10</v>
      </c>
      <c r="D1864" s="12">
        <v>2844536613.5</v>
      </c>
      <c r="E1864" s="12">
        <v>4088863716</v>
      </c>
      <c r="F1864" s="12">
        <f t="shared" si="56"/>
        <v>1244327102.5</v>
      </c>
      <c r="G1864" s="13">
        <f t="shared" si="57"/>
        <v>0.43744457237586548</v>
      </c>
    </row>
    <row r="1865" spans="1:7" x14ac:dyDescent="0.3">
      <c r="A1865" s="10" t="s">
        <v>264</v>
      </c>
      <c r="B1865" s="11" t="str">
        <f>VLOOKUP(A1865,Entidades!$A$1:$B$229,2,FALSE)</f>
        <v>UNIDAD NACIONAL DE PROTECCIÓN - UNP</v>
      </c>
      <c r="C1865" s="11" t="s">
        <v>11</v>
      </c>
      <c r="D1865" s="12">
        <v>359602005</v>
      </c>
      <c r="E1865" s="12">
        <v>1807042266.4000001</v>
      </c>
      <c r="F1865" s="12">
        <f t="shared" si="56"/>
        <v>1447440261.4000001</v>
      </c>
      <c r="G1865" s="13">
        <f t="shared" si="57"/>
        <v>4.0251173276967691</v>
      </c>
    </row>
    <row r="1866" spans="1:7" x14ac:dyDescent="0.3">
      <c r="A1866" s="10" t="s">
        <v>264</v>
      </c>
      <c r="B1866" s="11" t="str">
        <f>VLOOKUP(A1866,Entidades!$A$1:$B$229,2,FALSE)</f>
        <v>UNIDAD NACIONAL DE PROTECCIÓN - UNP</v>
      </c>
      <c r="C1866" s="11" t="s">
        <v>12</v>
      </c>
      <c r="D1866" s="12">
        <v>3476105240.4099998</v>
      </c>
      <c r="E1866" s="12">
        <v>30084970440.560001</v>
      </c>
      <c r="F1866" s="12">
        <f t="shared" si="56"/>
        <v>26608865200.150002</v>
      </c>
      <c r="G1866" s="13">
        <f t="shared" si="57"/>
        <v>7.6547927521928356</v>
      </c>
    </row>
    <row r="1867" spans="1:7" x14ac:dyDescent="0.3">
      <c r="A1867" s="10" t="s">
        <v>264</v>
      </c>
      <c r="B1867" s="11" t="str">
        <f>VLOOKUP(A1867,Entidades!$A$1:$B$229,2,FALSE)</f>
        <v>UNIDAD NACIONAL DE PROTECCIÓN - UNP</v>
      </c>
      <c r="C1867" s="11" t="s">
        <v>13</v>
      </c>
      <c r="D1867" s="12">
        <v>4731705790.96</v>
      </c>
      <c r="E1867" s="12">
        <v>4593671166.5499992</v>
      </c>
      <c r="F1867" s="12">
        <f t="shared" si="56"/>
        <v>-138034624.4100008</v>
      </c>
      <c r="G1867" s="13">
        <f t="shared" si="57"/>
        <v>-2.9172275392463785E-2</v>
      </c>
    </row>
    <row r="1868" spans="1:7" x14ac:dyDescent="0.3">
      <c r="A1868" s="10" t="s">
        <v>264</v>
      </c>
      <c r="B1868" s="11" t="str">
        <f>VLOOKUP(A1868,Entidades!$A$1:$B$229,2,FALSE)</f>
        <v>UNIDAD NACIONAL DE PROTECCIÓN - UNP</v>
      </c>
      <c r="C1868" s="11" t="s">
        <v>14</v>
      </c>
      <c r="D1868" s="12">
        <v>37901354219.5</v>
      </c>
      <c r="E1868" s="12">
        <v>42496948083</v>
      </c>
      <c r="F1868" s="12">
        <f t="shared" ref="F1868:F1931" si="58">E1868-D1868</f>
        <v>4595593863.5</v>
      </c>
      <c r="G1868" s="13">
        <f t="shared" ref="G1868:G1931" si="59">IF(D1868&gt;0,((E1868-D1868)/D1868),"NA")</f>
        <v>0.12125144228053986</v>
      </c>
    </row>
    <row r="1869" spans="1:7" x14ac:dyDescent="0.3">
      <c r="A1869" s="10" t="s">
        <v>264</v>
      </c>
      <c r="B1869" s="11" t="str">
        <f>VLOOKUP(A1869,Entidades!$A$1:$B$229,2,FALSE)</f>
        <v>UNIDAD NACIONAL DE PROTECCIÓN - UNP</v>
      </c>
      <c r="C1869" s="11" t="s">
        <v>292</v>
      </c>
      <c r="D1869" s="12">
        <v>687841664511.77002</v>
      </c>
      <c r="E1869" s="12">
        <v>899067748919.72998</v>
      </c>
      <c r="F1869" s="12">
        <f t="shared" si="58"/>
        <v>211226084407.95996</v>
      </c>
      <c r="G1869" s="13">
        <f t="shared" si="59"/>
        <v>0.3070853298162568</v>
      </c>
    </row>
    <row r="1870" spans="1:7" x14ac:dyDescent="0.3">
      <c r="A1870" s="10" t="s">
        <v>264</v>
      </c>
      <c r="B1870" s="11" t="str">
        <f>VLOOKUP(A1870,Entidades!$A$1:$B$229,2,FALSE)</f>
        <v>UNIDAD NACIONAL DE PROTECCIÓN - UNP</v>
      </c>
      <c r="C1870" s="11" t="s">
        <v>15</v>
      </c>
      <c r="D1870" s="12">
        <v>11131438686</v>
      </c>
      <c r="E1870" s="12">
        <v>11328305948.5</v>
      </c>
      <c r="F1870" s="12">
        <f t="shared" si="58"/>
        <v>196867262.5</v>
      </c>
      <c r="G1870" s="13">
        <f t="shared" si="59"/>
        <v>1.768569796351659E-2</v>
      </c>
    </row>
    <row r="1871" spans="1:7" x14ac:dyDescent="0.3">
      <c r="A1871" s="10" t="s">
        <v>265</v>
      </c>
      <c r="B1871" s="11" t="str">
        <f>VLOOKUP(A1871,Entidades!$A$1:$B$229,2,FALSE)</f>
        <v>DIRECCION NACIONAL DE BOMBEROS</v>
      </c>
      <c r="C1871" s="11" t="s">
        <v>4</v>
      </c>
      <c r="D1871" s="12"/>
      <c r="E1871" s="12">
        <v>343320000</v>
      </c>
      <c r="F1871" s="12">
        <f t="shared" si="58"/>
        <v>343320000</v>
      </c>
      <c r="G1871" s="13" t="str">
        <f t="shared" si="59"/>
        <v>NA</v>
      </c>
    </row>
    <row r="1872" spans="1:7" x14ac:dyDescent="0.3">
      <c r="A1872" s="10" t="s">
        <v>265</v>
      </c>
      <c r="B1872" s="11" t="str">
        <f>VLOOKUP(A1872,Entidades!$A$1:$B$229,2,FALSE)</f>
        <v>DIRECCION NACIONAL DE BOMBEROS</v>
      </c>
      <c r="C1872" s="11" t="s">
        <v>5</v>
      </c>
      <c r="D1872" s="12">
        <v>1367711107</v>
      </c>
      <c r="E1872" s="12">
        <v>1537232514</v>
      </c>
      <c r="F1872" s="12">
        <f t="shared" si="58"/>
        <v>169521407</v>
      </c>
      <c r="G1872" s="13">
        <f t="shared" si="59"/>
        <v>0.12394533182656972</v>
      </c>
    </row>
    <row r="1873" spans="1:7" x14ac:dyDescent="0.3">
      <c r="A1873" s="10" t="s">
        <v>265</v>
      </c>
      <c r="B1873" s="11" t="str">
        <f>VLOOKUP(A1873,Entidades!$A$1:$B$229,2,FALSE)</f>
        <v>DIRECCION NACIONAL DE BOMBEROS</v>
      </c>
      <c r="C1873" s="11" t="s">
        <v>6</v>
      </c>
      <c r="D1873" s="12">
        <v>1858839</v>
      </c>
      <c r="E1873" s="12">
        <v>1436190</v>
      </c>
      <c r="F1873" s="12">
        <f t="shared" si="58"/>
        <v>-422649</v>
      </c>
      <c r="G1873" s="13">
        <f t="shared" si="59"/>
        <v>-0.22737256965234751</v>
      </c>
    </row>
    <row r="1874" spans="1:7" x14ac:dyDescent="0.3">
      <c r="A1874" s="10" t="s">
        <v>265</v>
      </c>
      <c r="B1874" s="11" t="str">
        <f>VLOOKUP(A1874,Entidades!$A$1:$B$229,2,FALSE)</f>
        <v>DIRECCION NACIONAL DE BOMBEROS</v>
      </c>
      <c r="C1874" s="11" t="s">
        <v>7</v>
      </c>
      <c r="D1874" s="12">
        <v>40223260</v>
      </c>
      <c r="E1874" s="12">
        <v>45677470</v>
      </c>
      <c r="F1874" s="12">
        <f t="shared" si="58"/>
        <v>5454210</v>
      </c>
      <c r="G1874" s="13">
        <f t="shared" si="59"/>
        <v>0.13559840748860236</v>
      </c>
    </row>
    <row r="1875" spans="1:7" x14ac:dyDescent="0.3">
      <c r="A1875" s="10" t="s">
        <v>265</v>
      </c>
      <c r="B1875" s="11" t="str">
        <f>VLOOKUP(A1875,Entidades!$A$1:$B$229,2,FALSE)</f>
        <v>DIRECCION NACIONAL DE BOMBEROS</v>
      </c>
      <c r="C1875" s="11" t="s">
        <v>8</v>
      </c>
      <c r="D1875" s="12">
        <v>7966684441</v>
      </c>
      <c r="E1875" s="12">
        <v>6697941161</v>
      </c>
      <c r="F1875" s="12">
        <f t="shared" si="58"/>
        <v>-1268743280</v>
      </c>
      <c r="G1875" s="13">
        <f t="shared" si="59"/>
        <v>-0.15925612334668346</v>
      </c>
    </row>
    <row r="1876" spans="1:7" x14ac:dyDescent="0.3">
      <c r="A1876" s="10" t="s">
        <v>265</v>
      </c>
      <c r="B1876" s="11" t="str">
        <f>VLOOKUP(A1876,Entidades!$A$1:$B$229,2,FALSE)</f>
        <v>DIRECCION NACIONAL DE BOMBEROS</v>
      </c>
      <c r="C1876" s="11" t="s">
        <v>10</v>
      </c>
      <c r="D1876" s="12">
        <v>26522634</v>
      </c>
      <c r="E1876" s="12">
        <v>36659003.5</v>
      </c>
      <c r="F1876" s="12">
        <f t="shared" si="58"/>
        <v>10136369.5</v>
      </c>
      <c r="G1876" s="13">
        <f t="shared" si="59"/>
        <v>0.38217808608300369</v>
      </c>
    </row>
    <row r="1877" spans="1:7" x14ac:dyDescent="0.3">
      <c r="A1877" s="10" t="s">
        <v>265</v>
      </c>
      <c r="B1877" s="11" t="str">
        <f>VLOOKUP(A1877,Entidades!$A$1:$B$229,2,FALSE)</f>
        <v>DIRECCION NACIONAL DE BOMBEROS</v>
      </c>
      <c r="C1877" s="11" t="s">
        <v>11</v>
      </c>
      <c r="D1877" s="12">
        <v>12477306</v>
      </c>
      <c r="E1877" s="12">
        <v>70986585</v>
      </c>
      <c r="F1877" s="12">
        <f t="shared" si="58"/>
        <v>58509279</v>
      </c>
      <c r="G1877" s="13">
        <f t="shared" si="59"/>
        <v>4.6892557576130613</v>
      </c>
    </row>
    <row r="1878" spans="1:7" x14ac:dyDescent="0.3">
      <c r="A1878" s="10" t="s">
        <v>265</v>
      </c>
      <c r="B1878" s="11" t="str">
        <f>VLOOKUP(A1878,Entidades!$A$1:$B$229,2,FALSE)</f>
        <v>DIRECCION NACIONAL DE BOMBEROS</v>
      </c>
      <c r="C1878" s="11" t="s">
        <v>12</v>
      </c>
      <c r="D1878" s="12">
        <v>21239927180.68</v>
      </c>
      <c r="E1878" s="12">
        <v>30739484586.27</v>
      </c>
      <c r="F1878" s="12">
        <f t="shared" si="58"/>
        <v>9499557405.5900002</v>
      </c>
      <c r="G1878" s="13">
        <f t="shared" si="59"/>
        <v>0.44724999877734373</v>
      </c>
    </row>
    <row r="1879" spans="1:7" x14ac:dyDescent="0.3">
      <c r="A1879" s="10" t="s">
        <v>265</v>
      </c>
      <c r="B1879" s="11" t="str">
        <f>VLOOKUP(A1879,Entidades!$A$1:$B$229,2,FALSE)</f>
        <v>DIRECCION NACIONAL DE BOMBEROS</v>
      </c>
      <c r="C1879" s="11" t="s">
        <v>13</v>
      </c>
      <c r="D1879" s="12">
        <v>11039251245.700001</v>
      </c>
      <c r="E1879" s="12">
        <v>4753955952</v>
      </c>
      <c r="F1879" s="12">
        <f t="shared" si="58"/>
        <v>-6285295293.7000008</v>
      </c>
      <c r="G1879" s="13">
        <f t="shared" si="59"/>
        <v>-0.569358840904019</v>
      </c>
    </row>
    <row r="1880" spans="1:7" x14ac:dyDescent="0.3">
      <c r="A1880" s="10" t="s">
        <v>265</v>
      </c>
      <c r="B1880" s="11" t="str">
        <f>VLOOKUP(A1880,Entidades!$A$1:$B$229,2,FALSE)</f>
        <v>DIRECCION NACIONAL DE BOMBEROS</v>
      </c>
      <c r="C1880" s="11" t="s">
        <v>14</v>
      </c>
      <c r="D1880" s="12">
        <v>570504736</v>
      </c>
      <c r="E1880" s="12">
        <v>593860530</v>
      </c>
      <c r="F1880" s="12">
        <f t="shared" si="58"/>
        <v>23355794</v>
      </c>
      <c r="G1880" s="13">
        <f t="shared" si="59"/>
        <v>4.093882579092209E-2</v>
      </c>
    </row>
    <row r="1881" spans="1:7" x14ac:dyDescent="0.3">
      <c r="A1881" s="10" t="s">
        <v>265</v>
      </c>
      <c r="B1881" s="11" t="str">
        <f>VLOOKUP(A1881,Entidades!$A$1:$B$229,2,FALSE)</f>
        <v>DIRECCION NACIONAL DE BOMBEROS</v>
      </c>
      <c r="C1881" s="11" t="s">
        <v>292</v>
      </c>
      <c r="D1881" s="12">
        <v>116215332.41</v>
      </c>
      <c r="E1881" s="12">
        <v>131037184.2</v>
      </c>
      <c r="F1881" s="12">
        <f t="shared" si="58"/>
        <v>14821851.790000007</v>
      </c>
      <c r="G1881" s="13">
        <f t="shared" si="59"/>
        <v>0.12753783414489145</v>
      </c>
    </row>
    <row r="1882" spans="1:7" x14ac:dyDescent="0.3">
      <c r="A1882" s="10" t="s">
        <v>265</v>
      </c>
      <c r="B1882" s="11" t="str">
        <f>VLOOKUP(A1882,Entidades!$A$1:$B$229,2,FALSE)</f>
        <v>DIRECCION NACIONAL DE BOMBEROS</v>
      </c>
      <c r="C1882" s="11" t="s">
        <v>15</v>
      </c>
      <c r="D1882" s="12">
        <v>390218698</v>
      </c>
      <c r="E1882" s="12">
        <v>460628847.10000002</v>
      </c>
      <c r="F1882" s="12">
        <f t="shared" si="58"/>
        <v>70410149.100000024</v>
      </c>
      <c r="G1882" s="13">
        <f t="shared" si="59"/>
        <v>0.18043766088317997</v>
      </c>
    </row>
    <row r="1883" spans="1:7" x14ac:dyDescent="0.3">
      <c r="A1883" s="10" t="s">
        <v>265</v>
      </c>
      <c r="B1883" s="11" t="str">
        <f>VLOOKUP(A1883,Entidades!$A$1:$B$229,2,FALSE)</f>
        <v>DIRECCION NACIONAL DE BOMBEROS</v>
      </c>
      <c r="C1883" s="11" t="s">
        <v>18</v>
      </c>
      <c r="D1883" s="12">
        <v>15318518000</v>
      </c>
      <c r="E1883" s="12">
        <v>7157460940</v>
      </c>
      <c r="F1883" s="12">
        <f t="shared" si="58"/>
        <v>-8161057060</v>
      </c>
      <c r="G1883" s="13">
        <f t="shared" si="59"/>
        <v>-0.53275761140862321</v>
      </c>
    </row>
    <row r="1884" spans="1:7" x14ac:dyDescent="0.3">
      <c r="A1884" s="10" t="s">
        <v>267</v>
      </c>
      <c r="B1884" s="11" t="str">
        <f>VLOOKUP(A1884,Entidades!$A$1:$B$229,2,FALSE)</f>
        <v>COMISIÓN NACIONAL DEL SERVICIO CIVIL</v>
      </c>
      <c r="C1884" s="11" t="s">
        <v>4</v>
      </c>
      <c r="D1884" s="12">
        <v>38310158</v>
      </c>
      <c r="E1884" s="12">
        <v>60441197</v>
      </c>
      <c r="F1884" s="12">
        <f t="shared" si="58"/>
        <v>22131039</v>
      </c>
      <c r="G1884" s="13">
        <f t="shared" si="59"/>
        <v>0.57768070285692896</v>
      </c>
    </row>
    <row r="1885" spans="1:7" x14ac:dyDescent="0.3">
      <c r="A1885" s="10" t="s">
        <v>267</v>
      </c>
      <c r="B1885" s="11" t="str">
        <f>VLOOKUP(A1885,Entidades!$A$1:$B$229,2,FALSE)</f>
        <v>COMISIÓN NACIONAL DEL SERVICIO CIVIL</v>
      </c>
      <c r="C1885" s="11" t="s">
        <v>5</v>
      </c>
      <c r="D1885" s="12">
        <v>646952017.50999999</v>
      </c>
      <c r="E1885" s="12">
        <v>921191358.60000002</v>
      </c>
      <c r="F1885" s="12">
        <f t="shared" si="58"/>
        <v>274239341.09000003</v>
      </c>
      <c r="G1885" s="13">
        <f t="shared" si="59"/>
        <v>0.42389440587185601</v>
      </c>
    </row>
    <row r="1886" spans="1:7" x14ac:dyDescent="0.3">
      <c r="A1886" s="10" t="s">
        <v>267</v>
      </c>
      <c r="B1886" s="11" t="str">
        <f>VLOOKUP(A1886,Entidades!$A$1:$B$229,2,FALSE)</f>
        <v>COMISIÓN NACIONAL DEL SERVICIO CIVIL</v>
      </c>
      <c r="C1886" s="11" t="s">
        <v>6</v>
      </c>
      <c r="D1886" s="12">
        <v>12384592</v>
      </c>
      <c r="E1886" s="12">
        <v>12120978</v>
      </c>
      <c r="F1886" s="12">
        <f t="shared" si="58"/>
        <v>-263614</v>
      </c>
      <c r="G1886" s="13">
        <f t="shared" si="59"/>
        <v>-2.128564267599611E-2</v>
      </c>
    </row>
    <row r="1887" spans="1:7" x14ac:dyDescent="0.3">
      <c r="A1887" s="10" t="s">
        <v>267</v>
      </c>
      <c r="B1887" s="11" t="str">
        <f>VLOOKUP(A1887,Entidades!$A$1:$B$229,2,FALSE)</f>
        <v>COMISIÓN NACIONAL DEL SERVICIO CIVIL</v>
      </c>
      <c r="C1887" s="11" t="s">
        <v>7</v>
      </c>
      <c r="D1887" s="12">
        <v>210700140</v>
      </c>
      <c r="E1887" s="12">
        <v>192260993</v>
      </c>
      <c r="F1887" s="12">
        <f t="shared" si="58"/>
        <v>-18439147</v>
      </c>
      <c r="G1887" s="13">
        <f t="shared" si="59"/>
        <v>-8.7513691258107373E-2</v>
      </c>
    </row>
    <row r="1888" spans="1:7" x14ac:dyDescent="0.3">
      <c r="A1888" s="10" t="s">
        <v>267</v>
      </c>
      <c r="B1888" s="11" t="str">
        <f>VLOOKUP(A1888,Entidades!$A$1:$B$229,2,FALSE)</f>
        <v>COMISIÓN NACIONAL DEL SERVICIO CIVIL</v>
      </c>
      <c r="C1888" s="11" t="s">
        <v>8</v>
      </c>
      <c r="D1888" s="12">
        <v>15353305927</v>
      </c>
      <c r="E1888" s="12">
        <v>21487942105</v>
      </c>
      <c r="F1888" s="12">
        <f t="shared" si="58"/>
        <v>6134636178</v>
      </c>
      <c r="G1888" s="13">
        <f t="shared" si="59"/>
        <v>0.39956451119831843</v>
      </c>
    </row>
    <row r="1889" spans="1:7" x14ac:dyDescent="0.3">
      <c r="A1889" s="10" t="s">
        <v>267</v>
      </c>
      <c r="B1889" s="11" t="str">
        <f>VLOOKUP(A1889,Entidades!$A$1:$B$229,2,FALSE)</f>
        <v>COMISIÓN NACIONAL DEL SERVICIO CIVIL</v>
      </c>
      <c r="C1889" s="11" t="s">
        <v>10</v>
      </c>
      <c r="D1889" s="12">
        <v>215245511.86000001</v>
      </c>
      <c r="E1889" s="12">
        <v>873647292.24000001</v>
      </c>
      <c r="F1889" s="12">
        <f t="shared" si="58"/>
        <v>658401780.38</v>
      </c>
      <c r="G1889" s="13">
        <f t="shared" si="59"/>
        <v>3.058840923978186</v>
      </c>
    </row>
    <row r="1890" spans="1:7" x14ac:dyDescent="0.3">
      <c r="A1890" s="10" t="s">
        <v>267</v>
      </c>
      <c r="B1890" s="11" t="str">
        <f>VLOOKUP(A1890,Entidades!$A$1:$B$229,2,FALSE)</f>
        <v>COMISIÓN NACIONAL DEL SERVICIO CIVIL</v>
      </c>
      <c r="C1890" s="11" t="s">
        <v>11</v>
      </c>
      <c r="D1890" s="12">
        <v>218753135</v>
      </c>
      <c r="E1890" s="12">
        <v>190178850</v>
      </c>
      <c r="F1890" s="12">
        <f t="shared" si="58"/>
        <v>-28574285</v>
      </c>
      <c r="G1890" s="13">
        <f t="shared" si="59"/>
        <v>-0.13062343083677405</v>
      </c>
    </row>
    <row r="1891" spans="1:7" x14ac:dyDescent="0.3">
      <c r="A1891" s="10" t="s">
        <v>267</v>
      </c>
      <c r="B1891" s="11" t="str">
        <f>VLOOKUP(A1891,Entidades!$A$1:$B$229,2,FALSE)</f>
        <v>COMISIÓN NACIONAL DEL SERVICIO CIVIL</v>
      </c>
      <c r="C1891" s="11" t="s">
        <v>12</v>
      </c>
      <c r="D1891" s="12">
        <v>47995000</v>
      </c>
      <c r="E1891" s="12">
        <v>1127782338.3299999</v>
      </c>
      <c r="F1891" s="12">
        <f t="shared" si="58"/>
        <v>1079787338.3299999</v>
      </c>
      <c r="G1891" s="13">
        <f t="shared" si="59"/>
        <v>22.497913081154284</v>
      </c>
    </row>
    <row r="1892" spans="1:7" x14ac:dyDescent="0.3">
      <c r="A1892" s="10" t="s">
        <v>267</v>
      </c>
      <c r="B1892" s="11" t="str">
        <f>VLOOKUP(A1892,Entidades!$A$1:$B$229,2,FALSE)</f>
        <v>COMISIÓN NACIONAL DEL SERVICIO CIVIL</v>
      </c>
      <c r="C1892" s="11" t="s">
        <v>13</v>
      </c>
      <c r="D1892" s="12">
        <v>165714468.37</v>
      </c>
      <c r="E1892" s="12">
        <v>412569726.38</v>
      </c>
      <c r="F1892" s="12">
        <f t="shared" si="58"/>
        <v>246855258.00999999</v>
      </c>
      <c r="G1892" s="13">
        <f t="shared" si="59"/>
        <v>1.4896421564038234</v>
      </c>
    </row>
    <row r="1893" spans="1:7" x14ac:dyDescent="0.3">
      <c r="A1893" s="10" t="s">
        <v>267</v>
      </c>
      <c r="B1893" s="11" t="str">
        <f>VLOOKUP(A1893,Entidades!$A$1:$B$229,2,FALSE)</f>
        <v>COMISIÓN NACIONAL DEL SERVICIO CIVIL</v>
      </c>
      <c r="C1893" s="11" t="s">
        <v>14</v>
      </c>
      <c r="D1893" s="12">
        <v>598851883</v>
      </c>
      <c r="E1893" s="12">
        <v>1130545440</v>
      </c>
      <c r="F1893" s="12">
        <f t="shared" si="58"/>
        <v>531693557</v>
      </c>
      <c r="G1893" s="13">
        <f t="shared" si="59"/>
        <v>0.88785486377104705</v>
      </c>
    </row>
    <row r="1894" spans="1:7" x14ac:dyDescent="0.3">
      <c r="A1894" s="10" t="s">
        <v>267</v>
      </c>
      <c r="B1894" s="11" t="str">
        <f>VLOOKUP(A1894,Entidades!$A$1:$B$229,2,FALSE)</f>
        <v>COMISIÓN NACIONAL DEL SERVICIO CIVIL</v>
      </c>
      <c r="C1894" s="11" t="s">
        <v>292</v>
      </c>
      <c r="D1894" s="12">
        <v>275598523.59999996</v>
      </c>
      <c r="E1894" s="12">
        <v>311029932.85000002</v>
      </c>
      <c r="F1894" s="12">
        <f t="shared" si="58"/>
        <v>35431409.25000006</v>
      </c>
      <c r="G1894" s="13">
        <f t="shared" si="59"/>
        <v>0.12856168018310843</v>
      </c>
    </row>
    <row r="1895" spans="1:7" x14ac:dyDescent="0.3">
      <c r="A1895" s="10" t="s">
        <v>267</v>
      </c>
      <c r="B1895" s="11" t="str">
        <f>VLOOKUP(A1895,Entidades!$A$1:$B$229,2,FALSE)</f>
        <v>COMISIÓN NACIONAL DEL SERVICIO CIVIL</v>
      </c>
      <c r="C1895" s="11" t="s">
        <v>15</v>
      </c>
      <c r="D1895" s="12">
        <v>332055923.41999996</v>
      </c>
      <c r="E1895" s="12">
        <v>1108951159.1200001</v>
      </c>
      <c r="F1895" s="12">
        <f t="shared" si="58"/>
        <v>776895235.70000017</v>
      </c>
      <c r="G1895" s="13">
        <f t="shared" si="59"/>
        <v>2.3396517902719252</v>
      </c>
    </row>
    <row r="1896" spans="1:7" x14ac:dyDescent="0.3">
      <c r="A1896" s="10" t="s">
        <v>267</v>
      </c>
      <c r="B1896" s="11" t="str">
        <f>VLOOKUP(A1896,Entidades!$A$1:$B$229,2,FALSE)</f>
        <v>COMISIÓN NACIONAL DEL SERVICIO CIVIL</v>
      </c>
      <c r="C1896" s="11" t="s">
        <v>16</v>
      </c>
      <c r="D1896" s="12">
        <v>165135819.46000001</v>
      </c>
      <c r="E1896" s="12">
        <v>60197639.200000003</v>
      </c>
      <c r="F1896" s="12">
        <f t="shared" si="58"/>
        <v>-104938180.26000001</v>
      </c>
      <c r="G1896" s="13">
        <f t="shared" si="59"/>
        <v>-0.63546588864336995</v>
      </c>
    </row>
    <row r="1897" spans="1:7" x14ac:dyDescent="0.3">
      <c r="A1897" s="10" t="s">
        <v>268</v>
      </c>
      <c r="B1897" s="11" t="str">
        <f>VLOOKUP(A1897,Entidades!$A$1:$B$229,2,FALSE)</f>
        <v>MINISTERIO DE CIENCIA, TECNOLOGIA E INNOVACION - GESTION GENERAL</v>
      </c>
      <c r="C1897" s="11" t="s">
        <v>4</v>
      </c>
      <c r="D1897" s="12">
        <v>14733333</v>
      </c>
      <c r="E1897" s="12">
        <v>4125800</v>
      </c>
      <c r="F1897" s="12">
        <f t="shared" si="58"/>
        <v>-10607533</v>
      </c>
      <c r="G1897" s="13">
        <f t="shared" si="59"/>
        <v>-0.7199683194562968</v>
      </c>
    </row>
    <row r="1898" spans="1:7" x14ac:dyDescent="0.3">
      <c r="A1898" s="10" t="s">
        <v>268</v>
      </c>
      <c r="B1898" s="11" t="str">
        <f>VLOOKUP(A1898,Entidades!$A$1:$B$229,2,FALSE)</f>
        <v>MINISTERIO DE CIENCIA, TECNOLOGIA E INNOVACION - GESTION GENERAL</v>
      </c>
      <c r="C1898" s="11" t="s">
        <v>5</v>
      </c>
      <c r="D1898" s="12">
        <v>211024991</v>
      </c>
      <c r="E1898" s="12">
        <v>51450488</v>
      </c>
      <c r="F1898" s="12">
        <f t="shared" si="58"/>
        <v>-159574503</v>
      </c>
      <c r="G1898" s="13">
        <f t="shared" si="59"/>
        <v>-0.75618770195801122</v>
      </c>
    </row>
    <row r="1899" spans="1:7" x14ac:dyDescent="0.3">
      <c r="A1899" s="10" t="s">
        <v>268</v>
      </c>
      <c r="B1899" s="11" t="str">
        <f>VLOOKUP(A1899,Entidades!$A$1:$B$229,2,FALSE)</f>
        <v>MINISTERIO DE CIENCIA, TECNOLOGIA E INNOVACION - GESTION GENERAL</v>
      </c>
      <c r="C1899" s="11" t="s">
        <v>25</v>
      </c>
      <c r="D1899" s="12">
        <v>3500191</v>
      </c>
      <c r="E1899" s="12"/>
      <c r="F1899" s="12">
        <f t="shared" si="58"/>
        <v>-3500191</v>
      </c>
      <c r="G1899" s="13">
        <f t="shared" si="59"/>
        <v>-1</v>
      </c>
    </row>
    <row r="1900" spans="1:7" x14ac:dyDescent="0.3">
      <c r="A1900" s="10" t="s">
        <v>268</v>
      </c>
      <c r="B1900" s="11" t="str">
        <f>VLOOKUP(A1900,Entidades!$A$1:$B$229,2,FALSE)</f>
        <v>MINISTERIO DE CIENCIA, TECNOLOGIA E INNOVACION - GESTION GENERAL</v>
      </c>
      <c r="C1900" s="11" t="s">
        <v>6</v>
      </c>
      <c r="D1900" s="12">
        <v>11546291</v>
      </c>
      <c r="E1900" s="12">
        <v>13615440</v>
      </c>
      <c r="F1900" s="12">
        <f t="shared" si="58"/>
        <v>2069149</v>
      </c>
      <c r="G1900" s="13">
        <f t="shared" si="59"/>
        <v>0.17920464675626138</v>
      </c>
    </row>
    <row r="1901" spans="1:7" x14ac:dyDescent="0.3">
      <c r="A1901" s="10" t="s">
        <v>268</v>
      </c>
      <c r="B1901" s="11" t="str">
        <f>VLOOKUP(A1901,Entidades!$A$1:$B$229,2,FALSE)</f>
        <v>MINISTERIO DE CIENCIA, TECNOLOGIA E INNOVACION - GESTION GENERAL</v>
      </c>
      <c r="C1901" s="11" t="s">
        <v>7</v>
      </c>
      <c r="D1901" s="12">
        <v>218796713</v>
      </c>
      <c r="E1901" s="12">
        <v>262057688</v>
      </c>
      <c r="F1901" s="12">
        <f t="shared" si="58"/>
        <v>43260975</v>
      </c>
      <c r="G1901" s="13">
        <f t="shared" si="59"/>
        <v>0.19772223452004054</v>
      </c>
    </row>
    <row r="1902" spans="1:7" x14ac:dyDescent="0.3">
      <c r="A1902" s="10" t="s">
        <v>268</v>
      </c>
      <c r="B1902" s="11" t="str">
        <f>VLOOKUP(A1902,Entidades!$A$1:$B$229,2,FALSE)</f>
        <v>MINISTERIO DE CIENCIA, TECNOLOGIA E INNOVACION - GESTION GENERAL</v>
      </c>
      <c r="C1902" s="11" t="s">
        <v>8</v>
      </c>
      <c r="D1902" s="12">
        <v>18535915942</v>
      </c>
      <c r="E1902" s="12">
        <v>19761882547</v>
      </c>
      <c r="F1902" s="12">
        <f t="shared" si="58"/>
        <v>1225966605</v>
      </c>
      <c r="G1902" s="13">
        <f t="shared" si="59"/>
        <v>6.6140060671192269E-2</v>
      </c>
    </row>
    <row r="1903" spans="1:7" x14ac:dyDescent="0.3">
      <c r="A1903" s="10" t="s">
        <v>268</v>
      </c>
      <c r="B1903" s="11" t="str">
        <f>VLOOKUP(A1903,Entidades!$A$1:$B$229,2,FALSE)</f>
        <v>MINISTERIO DE CIENCIA, TECNOLOGIA E INNOVACION - GESTION GENERAL</v>
      </c>
      <c r="C1903" s="11" t="s">
        <v>9</v>
      </c>
      <c r="D1903" s="12">
        <v>349503875</v>
      </c>
      <c r="E1903" s="12">
        <v>287024826</v>
      </c>
      <c r="F1903" s="12">
        <f t="shared" si="58"/>
        <v>-62479049</v>
      </c>
      <c r="G1903" s="13">
        <f t="shared" si="59"/>
        <v>-0.17876496791344587</v>
      </c>
    </row>
    <row r="1904" spans="1:7" x14ac:dyDescent="0.3">
      <c r="A1904" s="10" t="s">
        <v>268</v>
      </c>
      <c r="B1904" s="11" t="str">
        <f>VLOOKUP(A1904,Entidades!$A$1:$B$229,2,FALSE)</f>
        <v>MINISTERIO DE CIENCIA, TECNOLOGIA E INNOVACION - GESTION GENERAL</v>
      </c>
      <c r="C1904" s="11" t="s">
        <v>10</v>
      </c>
      <c r="D1904" s="12">
        <v>233630384</v>
      </c>
      <c r="E1904" s="12">
        <v>200841469</v>
      </c>
      <c r="F1904" s="12">
        <f t="shared" si="58"/>
        <v>-32788915</v>
      </c>
      <c r="G1904" s="13">
        <f t="shared" si="59"/>
        <v>-0.14034525149776753</v>
      </c>
    </row>
    <row r="1905" spans="1:7" x14ac:dyDescent="0.3">
      <c r="A1905" s="10" t="s">
        <v>268</v>
      </c>
      <c r="B1905" s="11" t="str">
        <f>VLOOKUP(A1905,Entidades!$A$1:$B$229,2,FALSE)</f>
        <v>MINISTERIO DE CIENCIA, TECNOLOGIA E INNOVACION - GESTION GENERAL</v>
      </c>
      <c r="C1905" s="11" t="s">
        <v>11</v>
      </c>
      <c r="D1905" s="12">
        <v>250711036</v>
      </c>
      <c r="E1905" s="12">
        <v>513851424</v>
      </c>
      <c r="F1905" s="12">
        <f t="shared" si="58"/>
        <v>263140388</v>
      </c>
      <c r="G1905" s="13">
        <f t="shared" si="59"/>
        <v>1.0495764055635748</v>
      </c>
    </row>
    <row r="1906" spans="1:7" x14ac:dyDescent="0.3">
      <c r="A1906" s="10" t="s">
        <v>268</v>
      </c>
      <c r="B1906" s="11" t="str">
        <f>VLOOKUP(A1906,Entidades!$A$1:$B$229,2,FALSE)</f>
        <v>MINISTERIO DE CIENCIA, TECNOLOGIA E INNOVACION - GESTION GENERAL</v>
      </c>
      <c r="C1906" s="11" t="s">
        <v>12</v>
      </c>
      <c r="D1906" s="12">
        <v>957246256.5</v>
      </c>
      <c r="E1906" s="12">
        <v>1461091823.8599999</v>
      </c>
      <c r="F1906" s="12">
        <f t="shared" si="58"/>
        <v>503845567.3599999</v>
      </c>
      <c r="G1906" s="13">
        <f t="shared" si="59"/>
        <v>0.52634895559918016</v>
      </c>
    </row>
    <row r="1907" spans="1:7" x14ac:dyDescent="0.3">
      <c r="A1907" s="10" t="s">
        <v>268</v>
      </c>
      <c r="B1907" s="11" t="str">
        <f>VLOOKUP(A1907,Entidades!$A$1:$B$229,2,FALSE)</f>
        <v>MINISTERIO DE CIENCIA, TECNOLOGIA E INNOVACION - GESTION GENERAL</v>
      </c>
      <c r="C1907" s="11" t="s">
        <v>13</v>
      </c>
      <c r="D1907" s="12">
        <v>111818581.92</v>
      </c>
      <c r="E1907" s="12">
        <v>116470791.78999999</v>
      </c>
      <c r="F1907" s="12">
        <f t="shared" si="58"/>
        <v>4652209.8699999899</v>
      </c>
      <c r="G1907" s="13">
        <f t="shared" si="59"/>
        <v>4.1604980049991941E-2</v>
      </c>
    </row>
    <row r="1908" spans="1:7" x14ac:dyDescent="0.3">
      <c r="A1908" s="10" t="s">
        <v>268</v>
      </c>
      <c r="B1908" s="11" t="str">
        <f>VLOOKUP(A1908,Entidades!$A$1:$B$229,2,FALSE)</f>
        <v>MINISTERIO DE CIENCIA, TECNOLOGIA E INNOVACION - GESTION GENERAL</v>
      </c>
      <c r="C1908" s="11" t="s">
        <v>14</v>
      </c>
      <c r="D1908" s="12">
        <v>618948319.39999998</v>
      </c>
      <c r="E1908" s="12">
        <v>495363346.14999998</v>
      </c>
      <c r="F1908" s="12">
        <f t="shared" si="58"/>
        <v>-123584973.25</v>
      </c>
      <c r="G1908" s="13">
        <f t="shared" si="59"/>
        <v>-0.19966929285760332</v>
      </c>
    </row>
    <row r="1909" spans="1:7" x14ac:dyDescent="0.3">
      <c r="A1909" s="10" t="s">
        <v>268</v>
      </c>
      <c r="B1909" s="11" t="str">
        <f>VLOOKUP(A1909,Entidades!$A$1:$B$229,2,FALSE)</f>
        <v>MINISTERIO DE CIENCIA, TECNOLOGIA E INNOVACION - GESTION GENERAL</v>
      </c>
      <c r="C1909" s="11" t="s">
        <v>292</v>
      </c>
      <c r="D1909" s="12">
        <v>636242610</v>
      </c>
      <c r="E1909" s="12">
        <v>591966377</v>
      </c>
      <c r="F1909" s="12">
        <f t="shared" si="58"/>
        <v>-44276233</v>
      </c>
      <c r="G1909" s="13">
        <f t="shared" si="59"/>
        <v>-6.9590172528683672E-2</v>
      </c>
    </row>
    <row r="1910" spans="1:7" x14ac:dyDescent="0.3">
      <c r="A1910" s="10" t="s">
        <v>268</v>
      </c>
      <c r="B1910" s="11" t="str">
        <f>VLOOKUP(A1910,Entidades!$A$1:$B$229,2,FALSE)</f>
        <v>MINISTERIO DE CIENCIA, TECNOLOGIA E INNOVACION - GESTION GENERAL</v>
      </c>
      <c r="C1910" s="11" t="s">
        <v>15</v>
      </c>
      <c r="D1910" s="12">
        <v>1115962758.0699999</v>
      </c>
      <c r="E1910" s="12">
        <v>1040510134</v>
      </c>
      <c r="F1910" s="12">
        <f t="shared" si="58"/>
        <v>-75452624.069999933</v>
      </c>
      <c r="G1910" s="13">
        <f t="shared" si="59"/>
        <v>-6.7612134477042368E-2</v>
      </c>
    </row>
    <row r="1911" spans="1:7" x14ac:dyDescent="0.3">
      <c r="A1911" s="10" t="s">
        <v>269</v>
      </c>
      <c r="B1911" s="11" t="str">
        <f>VLOOKUP(A1911,Entidades!$A$1:$B$229,2,FALSE)</f>
        <v>MINISTERIO DE VIVIENDA, CIUDAD Y TERRITORIO - GESTION GENERAL</v>
      </c>
      <c r="C1911" s="11" t="s">
        <v>4</v>
      </c>
      <c r="D1911" s="12">
        <v>120209685</v>
      </c>
      <c r="E1911" s="12">
        <v>39273277</v>
      </c>
      <c r="F1911" s="12">
        <f t="shared" si="58"/>
        <v>-80936408</v>
      </c>
      <c r="G1911" s="13">
        <f t="shared" si="59"/>
        <v>-0.67329357031423887</v>
      </c>
    </row>
    <row r="1912" spans="1:7" x14ac:dyDescent="0.3">
      <c r="A1912" s="10" t="s">
        <v>269</v>
      </c>
      <c r="B1912" s="11" t="str">
        <f>VLOOKUP(A1912,Entidades!$A$1:$B$229,2,FALSE)</f>
        <v>MINISTERIO DE VIVIENDA, CIUDAD Y TERRITORIO - GESTION GENERAL</v>
      </c>
      <c r="C1912" s="11" t="s">
        <v>5</v>
      </c>
      <c r="D1912" s="12">
        <v>3538929258</v>
      </c>
      <c r="E1912" s="12">
        <v>4737280441</v>
      </c>
      <c r="F1912" s="12">
        <f t="shared" si="58"/>
        <v>1198351183</v>
      </c>
      <c r="G1912" s="13">
        <f t="shared" si="59"/>
        <v>0.33861970546346537</v>
      </c>
    </row>
    <row r="1913" spans="1:7" x14ac:dyDescent="0.3">
      <c r="A1913" s="10" t="s">
        <v>269</v>
      </c>
      <c r="B1913" s="11" t="str">
        <f>VLOOKUP(A1913,Entidades!$A$1:$B$229,2,FALSE)</f>
        <v>MINISTERIO DE VIVIENDA, CIUDAD Y TERRITORIO - GESTION GENERAL</v>
      </c>
      <c r="C1913" s="11" t="s">
        <v>25</v>
      </c>
      <c r="D1913" s="12">
        <v>2643193</v>
      </c>
      <c r="E1913" s="12"/>
      <c r="F1913" s="12">
        <f t="shared" si="58"/>
        <v>-2643193</v>
      </c>
      <c r="G1913" s="13">
        <f t="shared" si="59"/>
        <v>-1</v>
      </c>
    </row>
    <row r="1914" spans="1:7" x14ac:dyDescent="0.3">
      <c r="A1914" s="10" t="s">
        <v>269</v>
      </c>
      <c r="B1914" s="11" t="str">
        <f>VLOOKUP(A1914,Entidades!$A$1:$B$229,2,FALSE)</f>
        <v>MINISTERIO DE VIVIENDA, CIUDAD Y TERRITORIO - GESTION GENERAL</v>
      </c>
      <c r="C1914" s="11" t="s">
        <v>6</v>
      </c>
      <c r="D1914" s="12">
        <v>58234449</v>
      </c>
      <c r="E1914" s="12">
        <v>49869398.670000002</v>
      </c>
      <c r="F1914" s="12">
        <f t="shared" si="58"/>
        <v>-8365050.3299999982</v>
      </c>
      <c r="G1914" s="13">
        <f t="shared" si="59"/>
        <v>-0.14364436297834635</v>
      </c>
    </row>
    <row r="1915" spans="1:7" x14ac:dyDescent="0.3">
      <c r="A1915" s="10" t="s">
        <v>269</v>
      </c>
      <c r="B1915" s="11" t="str">
        <f>VLOOKUP(A1915,Entidades!$A$1:$B$229,2,FALSE)</f>
        <v>MINISTERIO DE VIVIENDA, CIUDAD Y TERRITORIO - GESTION GENERAL</v>
      </c>
      <c r="C1915" s="11" t="s">
        <v>7</v>
      </c>
      <c r="D1915" s="12">
        <v>326506476</v>
      </c>
      <c r="E1915" s="12">
        <v>353921906</v>
      </c>
      <c r="F1915" s="12">
        <f t="shared" si="58"/>
        <v>27415430</v>
      </c>
      <c r="G1915" s="13">
        <f t="shared" si="59"/>
        <v>8.3965960907923923E-2</v>
      </c>
    </row>
    <row r="1916" spans="1:7" x14ac:dyDescent="0.3">
      <c r="A1916" s="10" t="s">
        <v>269</v>
      </c>
      <c r="B1916" s="11" t="str">
        <f>VLOOKUP(A1916,Entidades!$A$1:$B$229,2,FALSE)</f>
        <v>MINISTERIO DE VIVIENDA, CIUDAD Y TERRITORIO - GESTION GENERAL</v>
      </c>
      <c r="C1916" s="11" t="s">
        <v>8</v>
      </c>
      <c r="D1916" s="12">
        <v>59284096628</v>
      </c>
      <c r="E1916" s="12">
        <v>55316405635</v>
      </c>
      <c r="F1916" s="12">
        <f t="shared" si="58"/>
        <v>-3967690993</v>
      </c>
      <c r="G1916" s="13">
        <f t="shared" si="59"/>
        <v>-6.6926734464670096E-2</v>
      </c>
    </row>
    <row r="1917" spans="1:7" x14ac:dyDescent="0.3">
      <c r="A1917" s="10" t="s">
        <v>269</v>
      </c>
      <c r="B1917" s="11" t="str">
        <f>VLOOKUP(A1917,Entidades!$A$1:$B$229,2,FALSE)</f>
        <v>MINISTERIO DE VIVIENDA, CIUDAD Y TERRITORIO - GESTION GENERAL</v>
      </c>
      <c r="C1917" s="11" t="s">
        <v>9</v>
      </c>
      <c r="D1917" s="12">
        <v>676371000</v>
      </c>
      <c r="E1917" s="12">
        <v>545229393</v>
      </c>
      <c r="F1917" s="12">
        <f t="shared" si="58"/>
        <v>-131141607</v>
      </c>
      <c r="G1917" s="13">
        <f t="shared" si="59"/>
        <v>-0.19389004998735901</v>
      </c>
    </row>
    <row r="1918" spans="1:7" x14ac:dyDescent="0.3">
      <c r="A1918" s="10" t="s">
        <v>269</v>
      </c>
      <c r="B1918" s="11" t="str">
        <f>VLOOKUP(A1918,Entidades!$A$1:$B$229,2,FALSE)</f>
        <v>MINISTERIO DE VIVIENDA, CIUDAD Y TERRITORIO - GESTION GENERAL</v>
      </c>
      <c r="C1918" s="11" t="s">
        <v>10</v>
      </c>
      <c r="D1918" s="12">
        <v>439675300.06999999</v>
      </c>
      <c r="E1918" s="12">
        <v>510877322.40999997</v>
      </c>
      <c r="F1918" s="12">
        <f t="shared" si="58"/>
        <v>71202022.339999974</v>
      </c>
      <c r="G1918" s="13">
        <f t="shared" si="59"/>
        <v>0.16194228406431749</v>
      </c>
    </row>
    <row r="1919" spans="1:7" x14ac:dyDescent="0.3">
      <c r="A1919" s="10" t="s">
        <v>269</v>
      </c>
      <c r="B1919" s="11" t="str">
        <f>VLOOKUP(A1919,Entidades!$A$1:$B$229,2,FALSE)</f>
        <v>MINISTERIO DE VIVIENDA, CIUDAD Y TERRITORIO - GESTION GENERAL</v>
      </c>
      <c r="C1919" s="11" t="s">
        <v>11</v>
      </c>
      <c r="D1919" s="12">
        <v>1435931083</v>
      </c>
      <c r="E1919" s="12">
        <v>919000356</v>
      </c>
      <c r="F1919" s="12">
        <f t="shared" si="58"/>
        <v>-516930727</v>
      </c>
      <c r="G1919" s="13">
        <f t="shared" si="59"/>
        <v>-0.35999689199568641</v>
      </c>
    </row>
    <row r="1920" spans="1:7" x14ac:dyDescent="0.3">
      <c r="A1920" s="10" t="s">
        <v>269</v>
      </c>
      <c r="B1920" s="11" t="str">
        <f>VLOOKUP(A1920,Entidades!$A$1:$B$229,2,FALSE)</f>
        <v>MINISTERIO DE VIVIENDA, CIUDAD Y TERRITORIO - GESTION GENERAL</v>
      </c>
      <c r="C1920" s="11" t="s">
        <v>12</v>
      </c>
      <c r="D1920" s="12">
        <v>112851921.22</v>
      </c>
      <c r="E1920" s="12">
        <v>128145255.69</v>
      </c>
      <c r="F1920" s="12">
        <f t="shared" si="58"/>
        <v>15293334.469999999</v>
      </c>
      <c r="G1920" s="13">
        <f t="shared" si="59"/>
        <v>0.13551682864296388</v>
      </c>
    </row>
    <row r="1921" spans="1:7" x14ac:dyDescent="0.3">
      <c r="A1921" s="10" t="s">
        <v>269</v>
      </c>
      <c r="B1921" s="11" t="str">
        <f>VLOOKUP(A1921,Entidades!$A$1:$B$229,2,FALSE)</f>
        <v>MINISTERIO DE VIVIENDA, CIUDAD Y TERRITORIO - GESTION GENERAL</v>
      </c>
      <c r="C1921" s="11" t="s">
        <v>13</v>
      </c>
      <c r="D1921" s="12">
        <v>362991224.19</v>
      </c>
      <c r="E1921" s="12">
        <v>378762763.09999996</v>
      </c>
      <c r="F1921" s="12">
        <f t="shared" si="58"/>
        <v>15771538.909999967</v>
      </c>
      <c r="G1921" s="13">
        <f t="shared" si="59"/>
        <v>4.3448816001525954E-2</v>
      </c>
    </row>
    <row r="1922" spans="1:7" x14ac:dyDescent="0.3">
      <c r="A1922" s="10" t="s">
        <v>269</v>
      </c>
      <c r="B1922" s="11" t="str">
        <f>VLOOKUP(A1922,Entidades!$A$1:$B$229,2,FALSE)</f>
        <v>MINISTERIO DE VIVIENDA, CIUDAD Y TERRITORIO - GESTION GENERAL</v>
      </c>
      <c r="C1922" s="11" t="s">
        <v>14</v>
      </c>
      <c r="D1922" s="12">
        <v>2853501174.96</v>
      </c>
      <c r="E1922" s="12">
        <v>2260014514.02</v>
      </c>
      <c r="F1922" s="12">
        <f t="shared" si="58"/>
        <v>-593486660.94000006</v>
      </c>
      <c r="G1922" s="13">
        <f t="shared" si="59"/>
        <v>-0.20798542721760732</v>
      </c>
    </row>
    <row r="1923" spans="1:7" x14ac:dyDescent="0.3">
      <c r="A1923" s="10" t="s">
        <v>269</v>
      </c>
      <c r="B1923" s="11" t="str">
        <f>VLOOKUP(A1923,Entidades!$A$1:$B$229,2,FALSE)</f>
        <v>MINISTERIO DE VIVIENDA, CIUDAD Y TERRITORIO - GESTION GENERAL</v>
      </c>
      <c r="C1923" s="11" t="s">
        <v>71</v>
      </c>
      <c r="D1923" s="12">
        <v>278027</v>
      </c>
      <c r="E1923" s="12"/>
      <c r="F1923" s="12">
        <f t="shared" si="58"/>
        <v>-278027</v>
      </c>
      <c r="G1923" s="13">
        <f t="shared" si="59"/>
        <v>-1</v>
      </c>
    </row>
    <row r="1924" spans="1:7" x14ac:dyDescent="0.3">
      <c r="A1924" s="10" t="s">
        <v>269</v>
      </c>
      <c r="B1924" s="11" t="str">
        <f>VLOOKUP(A1924,Entidades!$A$1:$B$229,2,FALSE)</f>
        <v>MINISTERIO DE VIVIENDA, CIUDAD Y TERRITORIO - GESTION GENERAL</v>
      </c>
      <c r="C1924" s="11" t="s">
        <v>292</v>
      </c>
      <c r="D1924" s="12">
        <v>1561467103.4099998</v>
      </c>
      <c r="E1924" s="12">
        <v>1896711025.6700001</v>
      </c>
      <c r="F1924" s="12">
        <f t="shared" si="58"/>
        <v>335243922.26000023</v>
      </c>
      <c r="G1924" s="13">
        <f t="shared" si="59"/>
        <v>0.21469803720352479</v>
      </c>
    </row>
    <row r="1925" spans="1:7" x14ac:dyDescent="0.3">
      <c r="A1925" s="10" t="s">
        <v>269</v>
      </c>
      <c r="B1925" s="11" t="str">
        <f>VLOOKUP(A1925,Entidades!$A$1:$B$229,2,FALSE)</f>
        <v>MINISTERIO DE VIVIENDA, CIUDAD Y TERRITORIO - GESTION GENERAL</v>
      </c>
      <c r="C1925" s="11" t="s">
        <v>15</v>
      </c>
      <c r="D1925" s="12">
        <v>198338890</v>
      </c>
      <c r="E1925" s="12">
        <v>98344896</v>
      </c>
      <c r="F1925" s="12">
        <f t="shared" si="58"/>
        <v>-99993994</v>
      </c>
      <c r="G1925" s="13">
        <f t="shared" si="59"/>
        <v>-0.50415727344243988</v>
      </c>
    </row>
    <row r="1926" spans="1:7" x14ac:dyDescent="0.3">
      <c r="A1926" s="10" t="s">
        <v>269</v>
      </c>
      <c r="B1926" s="11" t="str">
        <f>VLOOKUP(A1926,Entidades!$A$1:$B$229,2,FALSE)</f>
        <v>MINISTERIO DE VIVIENDA, CIUDAD Y TERRITORIO - GESTION GENERAL</v>
      </c>
      <c r="C1926" s="11" t="s">
        <v>16</v>
      </c>
      <c r="D1926" s="12">
        <v>56164600</v>
      </c>
      <c r="E1926" s="12">
        <v>55432584.82</v>
      </c>
      <c r="F1926" s="12">
        <f t="shared" si="58"/>
        <v>-732015.1799999997</v>
      </c>
      <c r="G1926" s="13">
        <f t="shared" si="59"/>
        <v>-1.3033390783518438E-2</v>
      </c>
    </row>
    <row r="1927" spans="1:7" x14ac:dyDescent="0.3">
      <c r="A1927" s="10" t="s">
        <v>270</v>
      </c>
      <c r="B1927" s="11" t="str">
        <f>VLOOKUP(A1927,Entidades!$A$1:$B$229,2,FALSE)</f>
        <v>COMISION DE REGULACION DE AGUA POTABLE Y SANEAMIENTO BASICO (CRA)</v>
      </c>
      <c r="C1927" s="11" t="s">
        <v>6</v>
      </c>
      <c r="D1927" s="12">
        <v>4898100</v>
      </c>
      <c r="E1927" s="12">
        <v>1798170</v>
      </c>
      <c r="F1927" s="12">
        <f t="shared" si="58"/>
        <v>-3099930</v>
      </c>
      <c r="G1927" s="13">
        <f t="shared" si="59"/>
        <v>-0.63288417957983711</v>
      </c>
    </row>
    <row r="1928" spans="1:7" x14ac:dyDescent="0.3">
      <c r="A1928" s="10" t="s">
        <v>270</v>
      </c>
      <c r="B1928" s="11" t="str">
        <f>VLOOKUP(A1928,Entidades!$A$1:$B$229,2,FALSE)</f>
        <v>COMISION DE REGULACION DE AGUA POTABLE Y SANEAMIENTO BASICO (CRA)</v>
      </c>
      <c r="C1928" s="11" t="s">
        <v>7</v>
      </c>
      <c r="D1928" s="12">
        <v>37321600</v>
      </c>
      <c r="E1928" s="12">
        <v>48172590</v>
      </c>
      <c r="F1928" s="12">
        <f t="shared" si="58"/>
        <v>10850990</v>
      </c>
      <c r="G1928" s="13">
        <f t="shared" si="59"/>
        <v>0.29074289419531851</v>
      </c>
    </row>
    <row r="1929" spans="1:7" x14ac:dyDescent="0.3">
      <c r="A1929" s="10" t="s">
        <v>270</v>
      </c>
      <c r="B1929" s="11" t="str">
        <f>VLOOKUP(A1929,Entidades!$A$1:$B$229,2,FALSE)</f>
        <v>COMISION DE REGULACION DE AGUA POTABLE Y SANEAMIENTO BASICO (CRA)</v>
      </c>
      <c r="C1929" s="11" t="s">
        <v>8</v>
      </c>
      <c r="D1929" s="12">
        <v>7473207572</v>
      </c>
      <c r="E1929" s="12">
        <v>8176953923</v>
      </c>
      <c r="F1929" s="12">
        <f t="shared" si="58"/>
        <v>703746351</v>
      </c>
      <c r="G1929" s="13">
        <f t="shared" si="59"/>
        <v>9.4169249846175695E-2</v>
      </c>
    </row>
    <row r="1930" spans="1:7" x14ac:dyDescent="0.3">
      <c r="A1930" s="10" t="s">
        <v>270</v>
      </c>
      <c r="B1930" s="11" t="str">
        <f>VLOOKUP(A1930,Entidades!$A$1:$B$229,2,FALSE)</f>
        <v>COMISION DE REGULACION DE AGUA POTABLE Y SANEAMIENTO BASICO (CRA)</v>
      </c>
      <c r="C1930" s="11" t="s">
        <v>10</v>
      </c>
      <c r="D1930" s="12">
        <v>189455360.15000001</v>
      </c>
      <c r="E1930" s="12">
        <v>102836317</v>
      </c>
      <c r="F1930" s="12">
        <f t="shared" si="58"/>
        <v>-86619043.150000006</v>
      </c>
      <c r="G1930" s="13">
        <f t="shared" si="59"/>
        <v>-0.45720027705428845</v>
      </c>
    </row>
    <row r="1931" spans="1:7" x14ac:dyDescent="0.3">
      <c r="A1931" s="10" t="s">
        <v>270</v>
      </c>
      <c r="B1931" s="11" t="str">
        <f>VLOOKUP(A1931,Entidades!$A$1:$B$229,2,FALSE)</f>
        <v>COMISION DE REGULACION DE AGUA POTABLE Y SANEAMIENTO BASICO (CRA)</v>
      </c>
      <c r="C1931" s="11" t="s">
        <v>11</v>
      </c>
      <c r="D1931" s="12">
        <v>122282292</v>
      </c>
      <c r="E1931" s="12">
        <v>176092103</v>
      </c>
      <c r="F1931" s="12">
        <f t="shared" si="58"/>
        <v>53809811</v>
      </c>
      <c r="G1931" s="13">
        <f t="shared" si="59"/>
        <v>0.44004581628221362</v>
      </c>
    </row>
    <row r="1932" spans="1:7" x14ac:dyDescent="0.3">
      <c r="A1932" s="10" t="s">
        <v>270</v>
      </c>
      <c r="B1932" s="11" t="str">
        <f>VLOOKUP(A1932,Entidades!$A$1:$B$229,2,FALSE)</f>
        <v>COMISION DE REGULACION DE AGUA POTABLE Y SANEAMIENTO BASICO (CRA)</v>
      </c>
      <c r="C1932" s="11" t="s">
        <v>12</v>
      </c>
      <c r="D1932" s="12">
        <v>180062000</v>
      </c>
      <c r="E1932" s="12">
        <v>125000000</v>
      </c>
      <c r="F1932" s="12">
        <f t="shared" ref="F1932:F1995" si="60">E1932-D1932</f>
        <v>-55062000</v>
      </c>
      <c r="G1932" s="13">
        <f t="shared" ref="G1932:G1995" si="61">IF(D1932&gt;0,((E1932-D1932)/D1932),"NA")</f>
        <v>-0.30579467072452821</v>
      </c>
    </row>
    <row r="1933" spans="1:7" x14ac:dyDescent="0.3">
      <c r="A1933" s="10" t="s">
        <v>270</v>
      </c>
      <c r="B1933" s="11" t="str">
        <f>VLOOKUP(A1933,Entidades!$A$1:$B$229,2,FALSE)</f>
        <v>COMISION DE REGULACION DE AGUA POTABLE Y SANEAMIENTO BASICO (CRA)</v>
      </c>
      <c r="C1933" s="11" t="s">
        <v>13</v>
      </c>
      <c r="D1933" s="12">
        <v>95274062</v>
      </c>
      <c r="E1933" s="12">
        <v>33166502</v>
      </c>
      <c r="F1933" s="12">
        <f t="shared" si="60"/>
        <v>-62107560</v>
      </c>
      <c r="G1933" s="13">
        <f t="shared" si="61"/>
        <v>-0.6518831956592761</v>
      </c>
    </row>
    <row r="1934" spans="1:7" x14ac:dyDescent="0.3">
      <c r="A1934" s="10" t="s">
        <v>270</v>
      </c>
      <c r="B1934" s="11" t="str">
        <f>VLOOKUP(A1934,Entidades!$A$1:$B$229,2,FALSE)</f>
        <v>COMISION DE REGULACION DE AGUA POTABLE Y SANEAMIENTO BASICO (CRA)</v>
      </c>
      <c r="C1934" s="11" t="s">
        <v>14</v>
      </c>
      <c r="D1934" s="12">
        <v>223635781</v>
      </c>
      <c r="E1934" s="12">
        <v>433987773</v>
      </c>
      <c r="F1934" s="12">
        <f t="shared" si="60"/>
        <v>210351992</v>
      </c>
      <c r="G1934" s="13">
        <f t="shared" si="61"/>
        <v>0.94060078874408737</v>
      </c>
    </row>
    <row r="1935" spans="1:7" x14ac:dyDescent="0.3">
      <c r="A1935" s="10" t="s">
        <v>270</v>
      </c>
      <c r="B1935" s="11" t="str">
        <f>VLOOKUP(A1935,Entidades!$A$1:$B$229,2,FALSE)</f>
        <v>COMISION DE REGULACION DE AGUA POTABLE Y SANEAMIENTO BASICO (CRA)</v>
      </c>
      <c r="C1935" s="11" t="s">
        <v>15</v>
      </c>
      <c r="D1935" s="12">
        <v>3431167</v>
      </c>
      <c r="E1935" s="12">
        <v>12882190</v>
      </c>
      <c r="F1935" s="12">
        <f t="shared" si="60"/>
        <v>9451023</v>
      </c>
      <c r="G1935" s="13">
        <f t="shared" si="61"/>
        <v>2.7544631316400512</v>
      </c>
    </row>
    <row r="1936" spans="1:7" x14ac:dyDescent="0.3">
      <c r="A1936" s="10" t="s">
        <v>270</v>
      </c>
      <c r="B1936" s="11" t="str">
        <f>VLOOKUP(A1936,Entidades!$A$1:$B$229,2,FALSE)</f>
        <v>COMISION DE REGULACION DE AGUA POTABLE Y SANEAMIENTO BASICO (CRA)</v>
      </c>
      <c r="C1936" s="11" t="s">
        <v>16</v>
      </c>
      <c r="D1936" s="12">
        <v>445060</v>
      </c>
      <c r="E1936" s="12">
        <v>1228400</v>
      </c>
      <c r="F1936" s="12">
        <f t="shared" si="60"/>
        <v>783340</v>
      </c>
      <c r="G1936" s="13">
        <f t="shared" si="61"/>
        <v>1.7600772929492652</v>
      </c>
    </row>
    <row r="1937" spans="1:7" x14ac:dyDescent="0.3">
      <c r="A1937" s="10" t="s">
        <v>271</v>
      </c>
      <c r="B1937" s="11" t="str">
        <f>VLOOKUP(A1937,Entidades!$A$1:$B$229,2,FALSE)</f>
        <v>FONDO NACIONAL DE VIVIENDA - FONVIVIENDA</v>
      </c>
      <c r="C1937" s="11" t="s">
        <v>8</v>
      </c>
      <c r="D1937" s="12">
        <v>2943498</v>
      </c>
      <c r="E1937" s="12"/>
      <c r="F1937" s="12">
        <f t="shared" si="60"/>
        <v>-2943498</v>
      </c>
      <c r="G1937" s="13">
        <f t="shared" si="61"/>
        <v>-1</v>
      </c>
    </row>
    <row r="1938" spans="1:7" x14ac:dyDescent="0.3">
      <c r="A1938" s="10" t="s">
        <v>271</v>
      </c>
      <c r="B1938" s="11" t="str">
        <f>VLOOKUP(A1938,Entidades!$A$1:$B$229,2,FALSE)</f>
        <v>FONDO NACIONAL DE VIVIENDA - FONVIVIENDA</v>
      </c>
      <c r="C1938" s="11" t="s">
        <v>13</v>
      </c>
      <c r="D1938" s="12">
        <v>322868490</v>
      </c>
      <c r="E1938" s="12">
        <v>60120000</v>
      </c>
      <c r="F1938" s="12">
        <f t="shared" si="60"/>
        <v>-262748490</v>
      </c>
      <c r="G1938" s="13">
        <f t="shared" si="61"/>
        <v>-0.81379415501339258</v>
      </c>
    </row>
    <row r="1939" spans="1:7" x14ac:dyDescent="0.3">
      <c r="A1939" s="10" t="s">
        <v>271</v>
      </c>
      <c r="B1939" s="11" t="str">
        <f>VLOOKUP(A1939,Entidades!$A$1:$B$229,2,FALSE)</f>
        <v>FONDO NACIONAL DE VIVIENDA - FONVIVIENDA</v>
      </c>
      <c r="C1939" s="11" t="s">
        <v>14</v>
      </c>
      <c r="D1939" s="12">
        <v>1483923436.98</v>
      </c>
      <c r="E1939" s="12">
        <v>792103337</v>
      </c>
      <c r="F1939" s="12">
        <f t="shared" si="60"/>
        <v>-691820099.98000002</v>
      </c>
      <c r="G1939" s="13">
        <f t="shared" si="61"/>
        <v>-0.4662101040657155</v>
      </c>
    </row>
    <row r="1940" spans="1:7" x14ac:dyDescent="0.3">
      <c r="A1940" s="10" t="s">
        <v>271</v>
      </c>
      <c r="B1940" s="11" t="str">
        <f>VLOOKUP(A1940,Entidades!$A$1:$B$229,2,FALSE)</f>
        <v>FONDO NACIONAL DE VIVIENDA - FONVIVIENDA</v>
      </c>
      <c r="C1940" s="11" t="s">
        <v>15</v>
      </c>
      <c r="D1940" s="12">
        <v>533676321</v>
      </c>
      <c r="E1940" s="12">
        <v>481001132.19999999</v>
      </c>
      <c r="F1940" s="12">
        <f t="shared" si="60"/>
        <v>-52675188.800000012</v>
      </c>
      <c r="G1940" s="13">
        <f t="shared" si="61"/>
        <v>-9.8702503235102337E-2</v>
      </c>
    </row>
    <row r="1941" spans="1:7" x14ac:dyDescent="0.3">
      <c r="A1941" s="10" t="s">
        <v>271</v>
      </c>
      <c r="B1941" s="11" t="str">
        <f>VLOOKUP(A1941,Entidades!$A$1:$B$229,2,FALSE)</f>
        <v>FONDO NACIONAL DE VIVIENDA - FONVIVIENDA</v>
      </c>
      <c r="C1941" s="11" t="s">
        <v>16</v>
      </c>
      <c r="D1941" s="12">
        <v>244882590</v>
      </c>
      <c r="E1941" s="12">
        <v>171404290</v>
      </c>
      <c r="F1941" s="12">
        <f t="shared" si="60"/>
        <v>-73478300</v>
      </c>
      <c r="G1941" s="13">
        <f t="shared" si="61"/>
        <v>-0.30005522238228532</v>
      </c>
    </row>
    <row r="1942" spans="1:7" x14ac:dyDescent="0.3">
      <c r="A1942" s="10" t="s">
        <v>273</v>
      </c>
      <c r="B1942" s="11" t="str">
        <f>VLOOKUP(A1942,Entidades!$A$1:$B$229,2,FALSE)</f>
        <v>DEPARTAMENTO ADMINISTRATIVO PARA LA PROSPERIDAD SOCIAL - GESTION GENERAL</v>
      </c>
      <c r="C1942" s="11" t="s">
        <v>5</v>
      </c>
      <c r="D1942" s="12">
        <v>14265609634.969999</v>
      </c>
      <c r="E1942" s="12">
        <v>14047242699</v>
      </c>
      <c r="F1942" s="12">
        <f t="shared" si="60"/>
        <v>-218366935.96999931</v>
      </c>
      <c r="G1942" s="13">
        <f t="shared" si="61"/>
        <v>-1.5307227770673436E-2</v>
      </c>
    </row>
    <row r="1943" spans="1:7" x14ac:dyDescent="0.3">
      <c r="A1943" s="10" t="s">
        <v>273</v>
      </c>
      <c r="B1943" s="11" t="str">
        <f>VLOOKUP(A1943,Entidades!$A$1:$B$229,2,FALSE)</f>
        <v>DEPARTAMENTO ADMINISTRATIVO PARA LA PROSPERIDAD SOCIAL - GESTION GENERAL</v>
      </c>
      <c r="C1943" s="11" t="s">
        <v>6</v>
      </c>
      <c r="D1943" s="12">
        <v>82698941.109999999</v>
      </c>
      <c r="E1943" s="12">
        <v>73204372.109999999</v>
      </c>
      <c r="F1943" s="12">
        <f t="shared" si="60"/>
        <v>-9494569</v>
      </c>
      <c r="G1943" s="13">
        <f t="shared" si="61"/>
        <v>-0.11480883397734233</v>
      </c>
    </row>
    <row r="1944" spans="1:7" x14ac:dyDescent="0.3">
      <c r="A1944" s="10" t="s">
        <v>273</v>
      </c>
      <c r="B1944" s="11" t="str">
        <f>VLOOKUP(A1944,Entidades!$A$1:$B$229,2,FALSE)</f>
        <v>DEPARTAMENTO ADMINISTRATIVO PARA LA PROSPERIDAD SOCIAL - GESTION GENERAL</v>
      </c>
      <c r="C1944" s="11" t="s">
        <v>7</v>
      </c>
      <c r="D1944" s="12">
        <v>1201668145</v>
      </c>
      <c r="E1944" s="12">
        <v>873495928.28999996</v>
      </c>
      <c r="F1944" s="12">
        <f t="shared" si="60"/>
        <v>-328172216.71000004</v>
      </c>
      <c r="G1944" s="13">
        <f t="shared" si="61"/>
        <v>-0.27309720913838492</v>
      </c>
    </row>
    <row r="1945" spans="1:7" x14ac:dyDescent="0.3">
      <c r="A1945" s="10" t="s">
        <v>273</v>
      </c>
      <c r="B1945" s="11" t="str">
        <f>VLOOKUP(A1945,Entidades!$A$1:$B$229,2,FALSE)</f>
        <v>DEPARTAMENTO ADMINISTRATIVO PARA LA PROSPERIDAD SOCIAL - GESTION GENERAL</v>
      </c>
      <c r="C1945" s="11" t="s">
        <v>8</v>
      </c>
      <c r="D1945" s="12">
        <v>58629129210</v>
      </c>
      <c r="E1945" s="12">
        <v>38417756840</v>
      </c>
      <c r="F1945" s="12">
        <f t="shared" si="60"/>
        <v>-20211372370</v>
      </c>
      <c r="G1945" s="13">
        <f t="shared" si="61"/>
        <v>-0.34473260378140963</v>
      </c>
    </row>
    <row r="1946" spans="1:7" x14ac:dyDescent="0.3">
      <c r="A1946" s="10" t="s">
        <v>273</v>
      </c>
      <c r="B1946" s="11" t="str">
        <f>VLOOKUP(A1946,Entidades!$A$1:$B$229,2,FALSE)</f>
        <v>DEPARTAMENTO ADMINISTRATIVO PARA LA PROSPERIDAD SOCIAL - GESTION GENERAL</v>
      </c>
      <c r="C1946" s="11" t="s">
        <v>9</v>
      </c>
      <c r="D1946" s="12"/>
      <c r="E1946" s="12">
        <v>290912022</v>
      </c>
      <c r="F1946" s="12">
        <f t="shared" si="60"/>
        <v>290912022</v>
      </c>
      <c r="G1946" s="13" t="str">
        <f t="shared" si="61"/>
        <v>NA</v>
      </c>
    </row>
    <row r="1947" spans="1:7" x14ac:dyDescent="0.3">
      <c r="A1947" s="10" t="s">
        <v>273</v>
      </c>
      <c r="B1947" s="11" t="str">
        <f>VLOOKUP(A1947,Entidades!$A$1:$B$229,2,FALSE)</f>
        <v>DEPARTAMENTO ADMINISTRATIVO PARA LA PROSPERIDAD SOCIAL - GESTION GENERAL</v>
      </c>
      <c r="C1947" s="11" t="s">
        <v>10</v>
      </c>
      <c r="D1947" s="12">
        <v>2320443836.6900001</v>
      </c>
      <c r="E1947" s="12">
        <v>3731339338.3099999</v>
      </c>
      <c r="F1947" s="12">
        <f t="shared" si="60"/>
        <v>1410895501.6199999</v>
      </c>
      <c r="G1947" s="13">
        <f t="shared" si="61"/>
        <v>0.60802829153261195</v>
      </c>
    </row>
    <row r="1948" spans="1:7" x14ac:dyDescent="0.3">
      <c r="A1948" s="10" t="s">
        <v>273</v>
      </c>
      <c r="B1948" s="11" t="str">
        <f>VLOOKUP(A1948,Entidades!$A$1:$B$229,2,FALSE)</f>
        <v>DEPARTAMENTO ADMINISTRATIVO PARA LA PROSPERIDAD SOCIAL - GESTION GENERAL</v>
      </c>
      <c r="C1948" s="11" t="s">
        <v>11</v>
      </c>
      <c r="D1948" s="12">
        <v>1017842596</v>
      </c>
      <c r="E1948" s="12">
        <v>911470746</v>
      </c>
      <c r="F1948" s="12">
        <f t="shared" si="60"/>
        <v>-106371850</v>
      </c>
      <c r="G1948" s="13">
        <f t="shared" si="61"/>
        <v>-0.10450717077279796</v>
      </c>
    </row>
    <row r="1949" spans="1:7" x14ac:dyDescent="0.3">
      <c r="A1949" s="10" t="s">
        <v>273</v>
      </c>
      <c r="B1949" s="11" t="str">
        <f>VLOOKUP(A1949,Entidades!$A$1:$B$229,2,FALSE)</f>
        <v>DEPARTAMENTO ADMINISTRATIVO PARA LA PROSPERIDAD SOCIAL - GESTION GENERAL</v>
      </c>
      <c r="C1949" s="11" t="s">
        <v>12</v>
      </c>
      <c r="D1949" s="12">
        <v>190380584.93000001</v>
      </c>
      <c r="E1949" s="12">
        <v>331825437.04000002</v>
      </c>
      <c r="F1949" s="12">
        <f t="shared" si="60"/>
        <v>141444852.11000001</v>
      </c>
      <c r="G1949" s="13">
        <f t="shared" si="61"/>
        <v>0.74295838602453657</v>
      </c>
    </row>
    <row r="1950" spans="1:7" x14ac:dyDescent="0.3">
      <c r="A1950" s="10" t="s">
        <v>273</v>
      </c>
      <c r="B1950" s="11" t="str">
        <f>VLOOKUP(A1950,Entidades!$A$1:$B$229,2,FALSE)</f>
        <v>DEPARTAMENTO ADMINISTRATIVO PARA LA PROSPERIDAD SOCIAL - GESTION GENERAL</v>
      </c>
      <c r="C1950" s="11" t="s">
        <v>13</v>
      </c>
      <c r="D1950" s="12">
        <v>31649653479.119999</v>
      </c>
      <c r="E1950" s="12">
        <v>33992532050.549999</v>
      </c>
      <c r="F1950" s="12">
        <f t="shared" si="60"/>
        <v>2342878571.4300003</v>
      </c>
      <c r="G1950" s="13">
        <f t="shared" si="61"/>
        <v>7.4025409882469986E-2</v>
      </c>
    </row>
    <row r="1951" spans="1:7" x14ac:dyDescent="0.3">
      <c r="A1951" s="10" t="s">
        <v>273</v>
      </c>
      <c r="B1951" s="11" t="str">
        <f>VLOOKUP(A1951,Entidades!$A$1:$B$229,2,FALSE)</f>
        <v>DEPARTAMENTO ADMINISTRATIVO PARA LA PROSPERIDAD SOCIAL - GESTION GENERAL</v>
      </c>
      <c r="C1951" s="11" t="s">
        <v>14</v>
      </c>
      <c r="D1951" s="12">
        <v>1190491548</v>
      </c>
      <c r="E1951" s="12">
        <v>1301525671</v>
      </c>
      <c r="F1951" s="12">
        <f t="shared" si="60"/>
        <v>111034123</v>
      </c>
      <c r="G1951" s="13">
        <f t="shared" si="61"/>
        <v>9.3267460139918601E-2</v>
      </c>
    </row>
    <row r="1952" spans="1:7" x14ac:dyDescent="0.3">
      <c r="A1952" s="10" t="s">
        <v>273</v>
      </c>
      <c r="B1952" s="11" t="str">
        <f>VLOOKUP(A1952,Entidades!$A$1:$B$229,2,FALSE)</f>
        <v>DEPARTAMENTO ADMINISTRATIVO PARA LA PROSPERIDAD SOCIAL - GESTION GENERAL</v>
      </c>
      <c r="C1952" s="11" t="s">
        <v>292</v>
      </c>
      <c r="D1952" s="12">
        <v>2025859971</v>
      </c>
      <c r="E1952" s="12">
        <v>2590957609.6900001</v>
      </c>
      <c r="F1952" s="12">
        <f t="shared" si="60"/>
        <v>565097638.69000006</v>
      </c>
      <c r="G1952" s="13">
        <f t="shared" si="61"/>
        <v>0.27894210201066266</v>
      </c>
    </row>
    <row r="1953" spans="1:7" x14ac:dyDescent="0.3">
      <c r="A1953" s="10" t="s">
        <v>273</v>
      </c>
      <c r="B1953" s="11" t="str">
        <f>VLOOKUP(A1953,Entidades!$A$1:$B$229,2,FALSE)</f>
        <v>DEPARTAMENTO ADMINISTRATIVO PARA LA PROSPERIDAD SOCIAL - GESTION GENERAL</v>
      </c>
      <c r="C1953" s="11" t="s">
        <v>15</v>
      </c>
      <c r="D1953" s="12">
        <v>5186484273</v>
      </c>
      <c r="E1953" s="12">
        <v>6344505198.5799999</v>
      </c>
      <c r="F1953" s="12">
        <f t="shared" si="60"/>
        <v>1158020925.5799999</v>
      </c>
      <c r="G1953" s="13">
        <f t="shared" si="61"/>
        <v>0.22327666770503285</v>
      </c>
    </row>
    <row r="1954" spans="1:7" x14ac:dyDescent="0.3">
      <c r="A1954" s="10" t="s">
        <v>273</v>
      </c>
      <c r="B1954" s="11" t="str">
        <f>VLOOKUP(A1954,Entidades!$A$1:$B$229,2,FALSE)</f>
        <v>DEPARTAMENTO ADMINISTRATIVO PARA LA PROSPERIDAD SOCIAL - GESTION GENERAL</v>
      </c>
      <c r="C1954" s="11" t="s">
        <v>16</v>
      </c>
      <c r="D1954" s="12">
        <v>0</v>
      </c>
      <c r="E1954" s="12">
        <v>0</v>
      </c>
      <c r="F1954" s="12">
        <f t="shared" si="60"/>
        <v>0</v>
      </c>
      <c r="G1954" s="13" t="str">
        <f t="shared" si="61"/>
        <v>NA</v>
      </c>
    </row>
    <row r="1955" spans="1:7" x14ac:dyDescent="0.3">
      <c r="A1955" s="10" t="s">
        <v>274</v>
      </c>
      <c r="B1955" s="11" t="str">
        <f>VLOOKUP(A1955,Entidades!$A$1:$B$229,2,FALSE)</f>
        <v>UNIDAD DE ATENCION Y REPARACION INTEGRAL A LAS VICTIMAS</v>
      </c>
      <c r="C1955" s="11" t="s">
        <v>4</v>
      </c>
      <c r="D1955" s="12">
        <v>2390047</v>
      </c>
      <c r="E1955" s="12"/>
      <c r="F1955" s="12">
        <f t="shared" si="60"/>
        <v>-2390047</v>
      </c>
      <c r="G1955" s="13">
        <f t="shared" si="61"/>
        <v>-1</v>
      </c>
    </row>
    <row r="1956" spans="1:7" x14ac:dyDescent="0.3">
      <c r="A1956" s="10" t="s">
        <v>274</v>
      </c>
      <c r="B1956" s="11" t="str">
        <f>VLOOKUP(A1956,Entidades!$A$1:$B$229,2,FALSE)</f>
        <v>UNIDAD DE ATENCION Y REPARACION INTEGRAL A LAS VICTIMAS</v>
      </c>
      <c r="C1956" s="11" t="s">
        <v>5</v>
      </c>
      <c r="D1956" s="12">
        <v>7407140020.3100004</v>
      </c>
      <c r="E1956" s="12">
        <v>4800577898.8000002</v>
      </c>
      <c r="F1956" s="12">
        <f t="shared" si="60"/>
        <v>-2606562121.5100002</v>
      </c>
      <c r="G1956" s="13">
        <f t="shared" si="61"/>
        <v>-0.35189858897805898</v>
      </c>
    </row>
    <row r="1957" spans="1:7" x14ac:dyDescent="0.3">
      <c r="A1957" s="10" t="s">
        <v>274</v>
      </c>
      <c r="B1957" s="11" t="str">
        <f>VLOOKUP(A1957,Entidades!$A$1:$B$229,2,FALSE)</f>
        <v>UNIDAD DE ATENCION Y REPARACION INTEGRAL A LAS VICTIMAS</v>
      </c>
      <c r="C1957" s="11" t="s">
        <v>6</v>
      </c>
      <c r="D1957" s="12">
        <v>122346431.34999999</v>
      </c>
      <c r="E1957" s="12">
        <v>65295860.870000005</v>
      </c>
      <c r="F1957" s="12">
        <f t="shared" si="60"/>
        <v>-57050570.479999989</v>
      </c>
      <c r="G1957" s="13">
        <f t="shared" si="61"/>
        <v>-0.46630351086247673</v>
      </c>
    </row>
    <row r="1958" spans="1:7" x14ac:dyDescent="0.3">
      <c r="A1958" s="10" t="s">
        <v>274</v>
      </c>
      <c r="B1958" s="11" t="str">
        <f>VLOOKUP(A1958,Entidades!$A$1:$B$229,2,FALSE)</f>
        <v>UNIDAD DE ATENCION Y REPARACION INTEGRAL A LAS VICTIMAS</v>
      </c>
      <c r="C1958" s="11" t="s">
        <v>7</v>
      </c>
      <c r="D1958" s="12">
        <v>1042703522.01</v>
      </c>
      <c r="E1958" s="12">
        <v>2851053527.54</v>
      </c>
      <c r="F1958" s="12">
        <f t="shared" si="60"/>
        <v>1808350005.53</v>
      </c>
      <c r="G1958" s="13">
        <f t="shared" si="61"/>
        <v>1.7342897260422383</v>
      </c>
    </row>
    <row r="1959" spans="1:7" x14ac:dyDescent="0.3">
      <c r="A1959" s="10" t="s">
        <v>274</v>
      </c>
      <c r="B1959" s="11" t="str">
        <f>VLOOKUP(A1959,Entidades!$A$1:$B$229,2,FALSE)</f>
        <v>UNIDAD DE ATENCION Y REPARACION INTEGRAL A LAS VICTIMAS</v>
      </c>
      <c r="C1959" s="11" t="s">
        <v>8</v>
      </c>
      <c r="D1959" s="12">
        <v>78600865369</v>
      </c>
      <c r="E1959" s="12">
        <v>74993252118</v>
      </c>
      <c r="F1959" s="12">
        <f t="shared" si="60"/>
        <v>-3607613251</v>
      </c>
      <c r="G1959" s="13">
        <f t="shared" si="61"/>
        <v>-4.5897882091547992E-2</v>
      </c>
    </row>
    <row r="1960" spans="1:7" x14ac:dyDescent="0.3">
      <c r="A1960" s="10" t="s">
        <v>274</v>
      </c>
      <c r="B1960" s="11" t="str">
        <f>VLOOKUP(A1960,Entidades!$A$1:$B$229,2,FALSE)</f>
        <v>UNIDAD DE ATENCION Y REPARACION INTEGRAL A LAS VICTIMAS</v>
      </c>
      <c r="C1960" s="11" t="s">
        <v>9</v>
      </c>
      <c r="D1960" s="12">
        <v>278983519</v>
      </c>
      <c r="E1960" s="12">
        <v>1210290890</v>
      </c>
      <c r="F1960" s="12">
        <f t="shared" si="60"/>
        <v>931307371</v>
      </c>
      <c r="G1960" s="13">
        <f t="shared" si="61"/>
        <v>3.33821644496498</v>
      </c>
    </row>
    <row r="1961" spans="1:7" x14ac:dyDescent="0.3">
      <c r="A1961" s="10" t="s">
        <v>274</v>
      </c>
      <c r="B1961" s="11" t="str">
        <f>VLOOKUP(A1961,Entidades!$A$1:$B$229,2,FALSE)</f>
        <v>UNIDAD DE ATENCION Y REPARACION INTEGRAL A LAS VICTIMAS</v>
      </c>
      <c r="C1961" s="11" t="s">
        <v>10</v>
      </c>
      <c r="D1961" s="12">
        <v>2904830556.25</v>
      </c>
      <c r="E1961" s="12">
        <v>3826359391.54</v>
      </c>
      <c r="F1961" s="12">
        <f t="shared" si="60"/>
        <v>921528835.28999996</v>
      </c>
      <c r="G1961" s="13">
        <f t="shared" si="61"/>
        <v>0.31724013413011271</v>
      </c>
    </row>
    <row r="1962" spans="1:7" x14ac:dyDescent="0.3">
      <c r="A1962" s="10" t="s">
        <v>274</v>
      </c>
      <c r="B1962" s="11" t="str">
        <f>VLOOKUP(A1962,Entidades!$A$1:$B$229,2,FALSE)</f>
        <v>UNIDAD DE ATENCION Y REPARACION INTEGRAL A LAS VICTIMAS</v>
      </c>
      <c r="C1962" s="11" t="s">
        <v>11</v>
      </c>
      <c r="D1962" s="12">
        <v>877734824</v>
      </c>
      <c r="E1962" s="12">
        <v>270653423</v>
      </c>
      <c r="F1962" s="12">
        <f t="shared" si="60"/>
        <v>-607081401</v>
      </c>
      <c r="G1962" s="13">
        <f t="shared" si="61"/>
        <v>-0.69164556811522837</v>
      </c>
    </row>
    <row r="1963" spans="1:7" x14ac:dyDescent="0.3">
      <c r="A1963" s="10" t="s">
        <v>274</v>
      </c>
      <c r="B1963" s="11" t="str">
        <f>VLOOKUP(A1963,Entidades!$A$1:$B$229,2,FALSE)</f>
        <v>UNIDAD DE ATENCION Y REPARACION INTEGRAL A LAS VICTIMAS</v>
      </c>
      <c r="C1963" s="11" t="s">
        <v>12</v>
      </c>
      <c r="D1963" s="12">
        <v>605836051.52999997</v>
      </c>
      <c r="E1963" s="12">
        <v>170086113.97</v>
      </c>
      <c r="F1963" s="12">
        <f t="shared" si="60"/>
        <v>-435749937.55999994</v>
      </c>
      <c r="G1963" s="13">
        <f t="shared" si="61"/>
        <v>-0.71925389131191764</v>
      </c>
    </row>
    <row r="1964" spans="1:7" x14ac:dyDescent="0.3">
      <c r="A1964" s="10" t="s">
        <v>274</v>
      </c>
      <c r="B1964" s="11" t="str">
        <f>VLOOKUP(A1964,Entidades!$A$1:$B$229,2,FALSE)</f>
        <v>UNIDAD DE ATENCION Y REPARACION INTEGRAL A LAS VICTIMAS</v>
      </c>
      <c r="C1964" s="11" t="s">
        <v>13</v>
      </c>
      <c r="D1964" s="12">
        <v>10325691297.35</v>
      </c>
      <c r="E1964" s="12">
        <v>14792510810.210001</v>
      </c>
      <c r="F1964" s="12">
        <f t="shared" si="60"/>
        <v>4466819512.8600006</v>
      </c>
      <c r="G1964" s="13">
        <f t="shared" si="61"/>
        <v>0.4325927808829973</v>
      </c>
    </row>
    <row r="1965" spans="1:7" x14ac:dyDescent="0.3">
      <c r="A1965" s="10" t="s">
        <v>274</v>
      </c>
      <c r="B1965" s="11" t="str">
        <f>VLOOKUP(A1965,Entidades!$A$1:$B$229,2,FALSE)</f>
        <v>UNIDAD DE ATENCION Y REPARACION INTEGRAL A LAS VICTIMAS</v>
      </c>
      <c r="C1965" s="11" t="s">
        <v>14</v>
      </c>
      <c r="D1965" s="12">
        <v>7784869802.96</v>
      </c>
      <c r="E1965" s="12">
        <v>4474992882.2799997</v>
      </c>
      <c r="F1965" s="12">
        <f t="shared" si="60"/>
        <v>-3309876920.6800003</v>
      </c>
      <c r="G1965" s="13">
        <f t="shared" si="61"/>
        <v>-0.42516792245151014</v>
      </c>
    </row>
    <row r="1966" spans="1:7" x14ac:dyDescent="0.3">
      <c r="A1966" s="10" t="s">
        <v>274</v>
      </c>
      <c r="B1966" s="11" t="str">
        <f>VLOOKUP(A1966,Entidades!$A$1:$B$229,2,FALSE)</f>
        <v>UNIDAD DE ATENCION Y REPARACION INTEGRAL A LAS VICTIMAS</v>
      </c>
      <c r="C1966" s="11" t="s">
        <v>292</v>
      </c>
      <c r="D1966" s="12">
        <v>2359432789.9299998</v>
      </c>
      <c r="E1966" s="12">
        <v>5173560441.6100006</v>
      </c>
      <c r="F1966" s="12">
        <f t="shared" si="60"/>
        <v>2814127651.6800008</v>
      </c>
      <c r="G1966" s="13">
        <f t="shared" si="61"/>
        <v>1.1927136317214151</v>
      </c>
    </row>
    <row r="1967" spans="1:7" x14ac:dyDescent="0.3">
      <c r="A1967" s="10" t="s">
        <v>274</v>
      </c>
      <c r="B1967" s="11" t="str">
        <f>VLOOKUP(A1967,Entidades!$A$1:$B$229,2,FALSE)</f>
        <v>UNIDAD DE ATENCION Y REPARACION INTEGRAL A LAS VICTIMAS</v>
      </c>
      <c r="C1967" s="11" t="s">
        <v>15</v>
      </c>
      <c r="D1967" s="12">
        <v>4882430515.5200005</v>
      </c>
      <c r="E1967" s="12">
        <v>8077615410.9300003</v>
      </c>
      <c r="F1967" s="12">
        <f t="shared" si="60"/>
        <v>3195184895.4099998</v>
      </c>
      <c r="G1967" s="13">
        <f t="shared" si="61"/>
        <v>0.65442506252845234</v>
      </c>
    </row>
    <row r="1968" spans="1:7" x14ac:dyDescent="0.3">
      <c r="A1968" s="10" t="s">
        <v>274</v>
      </c>
      <c r="B1968" s="11" t="str">
        <f>VLOOKUP(A1968,Entidades!$A$1:$B$229,2,FALSE)</f>
        <v>UNIDAD DE ATENCION Y REPARACION INTEGRAL A LAS VICTIMAS</v>
      </c>
      <c r="C1968" s="11" t="s">
        <v>16</v>
      </c>
      <c r="D1968" s="12">
        <v>2402900</v>
      </c>
      <c r="E1968" s="12"/>
      <c r="F1968" s="12">
        <f t="shared" si="60"/>
        <v>-2402900</v>
      </c>
      <c r="G1968" s="13">
        <f t="shared" si="61"/>
        <v>-1</v>
      </c>
    </row>
    <row r="1969" spans="1:7" x14ac:dyDescent="0.3">
      <c r="A1969" s="10" t="s">
        <v>275</v>
      </c>
      <c r="B1969" s="11" t="str">
        <f>VLOOKUP(A1969,Entidades!$A$1:$B$229,2,FALSE)</f>
        <v>CENTRO DE MEMORIA HISTORICA</v>
      </c>
      <c r="C1969" s="11" t="s">
        <v>4</v>
      </c>
      <c r="D1969" s="12">
        <v>5541544</v>
      </c>
      <c r="E1969" s="12"/>
      <c r="F1969" s="12">
        <f t="shared" si="60"/>
        <v>-5541544</v>
      </c>
      <c r="G1969" s="13">
        <f t="shared" si="61"/>
        <v>-1</v>
      </c>
    </row>
    <row r="1970" spans="1:7" x14ac:dyDescent="0.3">
      <c r="A1970" s="10" t="s">
        <v>275</v>
      </c>
      <c r="B1970" s="11" t="str">
        <f>VLOOKUP(A1970,Entidades!$A$1:$B$229,2,FALSE)</f>
        <v>CENTRO DE MEMORIA HISTORICA</v>
      </c>
      <c r="C1970" s="11" t="s">
        <v>5</v>
      </c>
      <c r="D1970" s="12">
        <v>1720930383</v>
      </c>
      <c r="E1970" s="12">
        <v>1799739048</v>
      </c>
      <c r="F1970" s="12">
        <f t="shared" si="60"/>
        <v>78808665</v>
      </c>
      <c r="G1970" s="13">
        <f t="shared" si="61"/>
        <v>4.5794220253475529E-2</v>
      </c>
    </row>
    <row r="1971" spans="1:7" x14ac:dyDescent="0.3">
      <c r="A1971" s="10" t="s">
        <v>275</v>
      </c>
      <c r="B1971" s="11" t="str">
        <f>VLOOKUP(A1971,Entidades!$A$1:$B$229,2,FALSE)</f>
        <v>CENTRO DE MEMORIA HISTORICA</v>
      </c>
      <c r="C1971" s="11" t="s">
        <v>25</v>
      </c>
      <c r="D1971" s="12">
        <v>425784</v>
      </c>
      <c r="E1971" s="12"/>
      <c r="F1971" s="12">
        <f t="shared" si="60"/>
        <v>-425784</v>
      </c>
      <c r="G1971" s="13">
        <f t="shared" si="61"/>
        <v>-1</v>
      </c>
    </row>
    <row r="1972" spans="1:7" x14ac:dyDescent="0.3">
      <c r="A1972" s="10" t="s">
        <v>275</v>
      </c>
      <c r="B1972" s="11" t="str">
        <f>VLOOKUP(A1972,Entidades!$A$1:$B$229,2,FALSE)</f>
        <v>CENTRO DE MEMORIA HISTORICA</v>
      </c>
      <c r="C1972" s="11" t="s">
        <v>6</v>
      </c>
      <c r="D1972" s="12">
        <v>24302862</v>
      </c>
      <c r="E1972" s="12">
        <v>9754206.0399999991</v>
      </c>
      <c r="F1972" s="12">
        <f t="shared" si="60"/>
        <v>-14548655.960000001</v>
      </c>
      <c r="G1972" s="13">
        <f t="shared" si="61"/>
        <v>-0.59863961536711197</v>
      </c>
    </row>
    <row r="1973" spans="1:7" x14ac:dyDescent="0.3">
      <c r="A1973" s="10" t="s">
        <v>275</v>
      </c>
      <c r="B1973" s="11" t="str">
        <f>VLOOKUP(A1973,Entidades!$A$1:$B$229,2,FALSE)</f>
        <v>CENTRO DE MEMORIA HISTORICA</v>
      </c>
      <c r="C1973" s="11" t="s">
        <v>7</v>
      </c>
      <c r="D1973" s="12">
        <v>127392501</v>
      </c>
      <c r="E1973" s="12">
        <v>143073036.97999999</v>
      </c>
      <c r="F1973" s="12">
        <f t="shared" si="60"/>
        <v>15680535.979999989</v>
      </c>
      <c r="G1973" s="13">
        <f t="shared" si="61"/>
        <v>0.12308837535107336</v>
      </c>
    </row>
    <row r="1974" spans="1:7" x14ac:dyDescent="0.3">
      <c r="A1974" s="10" t="s">
        <v>275</v>
      </c>
      <c r="B1974" s="11" t="str">
        <f>VLOOKUP(A1974,Entidades!$A$1:$B$229,2,FALSE)</f>
        <v>CENTRO DE MEMORIA HISTORICA</v>
      </c>
      <c r="C1974" s="11" t="s">
        <v>8</v>
      </c>
      <c r="D1974" s="12">
        <v>16795084377</v>
      </c>
      <c r="E1974" s="12">
        <v>18187740012</v>
      </c>
      <c r="F1974" s="12">
        <f t="shared" si="60"/>
        <v>1392655635</v>
      </c>
      <c r="G1974" s="13">
        <f t="shared" si="61"/>
        <v>8.2920430986769558E-2</v>
      </c>
    </row>
    <row r="1975" spans="1:7" x14ac:dyDescent="0.3">
      <c r="A1975" s="10" t="s">
        <v>275</v>
      </c>
      <c r="B1975" s="11" t="str">
        <f>VLOOKUP(A1975,Entidades!$A$1:$B$229,2,FALSE)</f>
        <v>CENTRO DE MEMORIA HISTORICA</v>
      </c>
      <c r="C1975" s="11" t="s">
        <v>10</v>
      </c>
      <c r="D1975" s="12">
        <v>4929344709.1699991</v>
      </c>
      <c r="E1975" s="12">
        <v>3081732474.9899993</v>
      </c>
      <c r="F1975" s="12">
        <f t="shared" si="60"/>
        <v>-1847612234.1799998</v>
      </c>
      <c r="G1975" s="13">
        <f t="shared" si="61"/>
        <v>-0.37481903644168152</v>
      </c>
    </row>
    <row r="1976" spans="1:7" x14ac:dyDescent="0.3">
      <c r="A1976" s="10" t="s">
        <v>275</v>
      </c>
      <c r="B1976" s="11" t="str">
        <f>VLOOKUP(A1976,Entidades!$A$1:$B$229,2,FALSE)</f>
        <v>CENTRO DE MEMORIA HISTORICA</v>
      </c>
      <c r="C1976" s="11" t="s">
        <v>11</v>
      </c>
      <c r="D1976" s="12">
        <v>405866185</v>
      </c>
      <c r="E1976" s="12">
        <v>325539734</v>
      </c>
      <c r="F1976" s="12">
        <f t="shared" si="60"/>
        <v>-80326451</v>
      </c>
      <c r="G1976" s="13">
        <f t="shared" si="61"/>
        <v>-0.19791363254369171</v>
      </c>
    </row>
    <row r="1977" spans="1:7" x14ac:dyDescent="0.3">
      <c r="A1977" s="10" t="s">
        <v>275</v>
      </c>
      <c r="B1977" s="11" t="str">
        <f>VLOOKUP(A1977,Entidades!$A$1:$B$229,2,FALSE)</f>
        <v>CENTRO DE MEMORIA HISTORICA</v>
      </c>
      <c r="C1977" s="11" t="s">
        <v>12</v>
      </c>
      <c r="D1977" s="12">
        <v>2081347227</v>
      </c>
      <c r="E1977" s="12">
        <v>22606292557.41</v>
      </c>
      <c r="F1977" s="12">
        <f t="shared" si="60"/>
        <v>20524945330.41</v>
      </c>
      <c r="G1977" s="13">
        <f t="shared" si="61"/>
        <v>9.8613749133988211</v>
      </c>
    </row>
    <row r="1978" spans="1:7" x14ac:dyDescent="0.3">
      <c r="A1978" s="10" t="s">
        <v>275</v>
      </c>
      <c r="B1978" s="11" t="str">
        <f>VLOOKUP(A1978,Entidades!$A$1:$B$229,2,FALSE)</f>
        <v>CENTRO DE MEMORIA HISTORICA</v>
      </c>
      <c r="C1978" s="11" t="s">
        <v>13</v>
      </c>
      <c r="D1978" s="12">
        <v>2395580154</v>
      </c>
      <c r="E1978" s="12">
        <v>1020671095.1700001</v>
      </c>
      <c r="F1978" s="12">
        <f t="shared" si="60"/>
        <v>-1374909058.8299999</v>
      </c>
      <c r="G1978" s="13">
        <f t="shared" si="61"/>
        <v>-0.57393573599875458</v>
      </c>
    </row>
    <row r="1979" spans="1:7" x14ac:dyDescent="0.3">
      <c r="A1979" s="10" t="s">
        <v>275</v>
      </c>
      <c r="B1979" s="11" t="str">
        <f>VLOOKUP(A1979,Entidades!$A$1:$B$229,2,FALSE)</f>
        <v>CENTRO DE MEMORIA HISTORICA</v>
      </c>
      <c r="C1979" s="11" t="s">
        <v>14</v>
      </c>
      <c r="D1979" s="12">
        <v>8795345</v>
      </c>
      <c r="E1979" s="12">
        <v>782128284</v>
      </c>
      <c r="F1979" s="12">
        <f t="shared" si="60"/>
        <v>773332939</v>
      </c>
      <c r="G1979" s="13">
        <f t="shared" si="61"/>
        <v>87.925253528997445</v>
      </c>
    </row>
    <row r="1980" spans="1:7" x14ac:dyDescent="0.3">
      <c r="A1980" s="10" t="s">
        <v>275</v>
      </c>
      <c r="B1980" s="11" t="str">
        <f>VLOOKUP(A1980,Entidades!$A$1:$B$229,2,FALSE)</f>
        <v>CENTRO DE MEMORIA HISTORICA</v>
      </c>
      <c r="C1980" s="11" t="s">
        <v>15</v>
      </c>
      <c r="D1980" s="12">
        <v>847944903.64999998</v>
      </c>
      <c r="E1980" s="12">
        <v>430422276</v>
      </c>
      <c r="F1980" s="12">
        <f t="shared" si="60"/>
        <v>-417522627.64999998</v>
      </c>
      <c r="G1980" s="13">
        <f t="shared" si="61"/>
        <v>-0.49239358106023567</v>
      </c>
    </row>
    <row r="1981" spans="1:7" x14ac:dyDescent="0.3">
      <c r="A1981" s="10" t="s">
        <v>276</v>
      </c>
      <c r="B1981" s="11" t="str">
        <f>VLOOKUP(A1981,Entidades!$A$1:$B$229,2,FALSE)</f>
        <v>INSTITUTO COLOMBIANO DE BIENESTAR FAMILIAR (ICBF)</v>
      </c>
      <c r="C1981" s="11" t="s">
        <v>4</v>
      </c>
      <c r="D1981" s="12">
        <v>8563690323</v>
      </c>
      <c r="E1981" s="12">
        <v>6869256785.9099998</v>
      </c>
      <c r="F1981" s="12">
        <f t="shared" si="60"/>
        <v>-1694433537.0900002</v>
      </c>
      <c r="G1981" s="13">
        <f t="shared" si="61"/>
        <v>-0.19786254210280838</v>
      </c>
    </row>
    <row r="1982" spans="1:7" x14ac:dyDescent="0.3">
      <c r="A1982" s="10" t="s">
        <v>276</v>
      </c>
      <c r="B1982" s="11" t="str">
        <f>VLOOKUP(A1982,Entidades!$A$1:$B$229,2,FALSE)</f>
        <v>INSTITUTO COLOMBIANO DE BIENESTAR FAMILIAR (ICBF)</v>
      </c>
      <c r="C1982" s="11" t="s">
        <v>5</v>
      </c>
      <c r="D1982" s="12">
        <v>21318890180.82</v>
      </c>
      <c r="E1982" s="12">
        <v>24216165599.220001</v>
      </c>
      <c r="F1982" s="12">
        <f t="shared" si="60"/>
        <v>2897275418.4000015</v>
      </c>
      <c r="G1982" s="13">
        <f t="shared" si="61"/>
        <v>0.13590179384697043</v>
      </c>
    </row>
    <row r="1983" spans="1:7" x14ac:dyDescent="0.3">
      <c r="A1983" s="10" t="s">
        <v>276</v>
      </c>
      <c r="B1983" s="11" t="str">
        <f>VLOOKUP(A1983,Entidades!$A$1:$B$229,2,FALSE)</f>
        <v>INSTITUTO COLOMBIANO DE BIENESTAR FAMILIAR (ICBF)</v>
      </c>
      <c r="C1983" s="11" t="s">
        <v>6</v>
      </c>
      <c r="D1983" s="12">
        <v>1367132078.8400002</v>
      </c>
      <c r="E1983" s="12">
        <v>2568265770.23</v>
      </c>
      <c r="F1983" s="12">
        <f t="shared" si="60"/>
        <v>1201133691.3899999</v>
      </c>
      <c r="G1983" s="13">
        <f t="shared" si="61"/>
        <v>0.8785791146157228</v>
      </c>
    </row>
    <row r="1984" spans="1:7" x14ac:dyDescent="0.3">
      <c r="A1984" s="10" t="s">
        <v>276</v>
      </c>
      <c r="B1984" s="11" t="str">
        <f>VLOOKUP(A1984,Entidades!$A$1:$B$229,2,FALSE)</f>
        <v>INSTITUTO COLOMBIANO DE BIENESTAR FAMILIAR (ICBF)</v>
      </c>
      <c r="C1984" s="11" t="s">
        <v>7</v>
      </c>
      <c r="D1984" s="12">
        <v>9178846620.3500004</v>
      </c>
      <c r="E1984" s="12">
        <v>11521076982.99</v>
      </c>
      <c r="F1984" s="12">
        <f t="shared" si="60"/>
        <v>2342230362.6399994</v>
      </c>
      <c r="G1984" s="13">
        <f t="shared" si="61"/>
        <v>0.25517698023705371</v>
      </c>
    </row>
    <row r="1985" spans="1:7" x14ac:dyDescent="0.3">
      <c r="A1985" s="10" t="s">
        <v>276</v>
      </c>
      <c r="B1985" s="11" t="str">
        <f>VLOOKUP(A1985,Entidades!$A$1:$B$229,2,FALSE)</f>
        <v>INSTITUTO COLOMBIANO DE BIENESTAR FAMILIAR (ICBF)</v>
      </c>
      <c r="C1985" s="11" t="s">
        <v>8</v>
      </c>
      <c r="D1985" s="12">
        <v>281586083420</v>
      </c>
      <c r="E1985" s="12">
        <v>291664367675</v>
      </c>
      <c r="F1985" s="12">
        <f t="shared" si="60"/>
        <v>10078284255</v>
      </c>
      <c r="G1985" s="13">
        <f t="shared" si="61"/>
        <v>3.5791130486969858E-2</v>
      </c>
    </row>
    <row r="1986" spans="1:7" x14ac:dyDescent="0.3">
      <c r="A1986" s="10" t="s">
        <v>276</v>
      </c>
      <c r="B1986" s="11" t="str">
        <f>VLOOKUP(A1986,Entidades!$A$1:$B$229,2,FALSE)</f>
        <v>INSTITUTO COLOMBIANO DE BIENESTAR FAMILIAR (ICBF)</v>
      </c>
      <c r="C1986" s="11" t="s">
        <v>9</v>
      </c>
      <c r="D1986" s="12">
        <v>624651278</v>
      </c>
      <c r="E1986" s="12">
        <v>140593558</v>
      </c>
      <c r="F1986" s="12">
        <f t="shared" si="60"/>
        <v>-484057720</v>
      </c>
      <c r="G1986" s="13">
        <f t="shared" si="61"/>
        <v>-0.77492472528007861</v>
      </c>
    </row>
    <row r="1987" spans="1:7" x14ac:dyDescent="0.3">
      <c r="A1987" s="10" t="s">
        <v>276</v>
      </c>
      <c r="B1987" s="11" t="str">
        <f>VLOOKUP(A1987,Entidades!$A$1:$B$229,2,FALSE)</f>
        <v>INSTITUTO COLOMBIANO DE BIENESTAR FAMILIAR (ICBF)</v>
      </c>
      <c r="C1987" s="11" t="s">
        <v>10</v>
      </c>
      <c r="D1987" s="12">
        <v>22744144215.939999</v>
      </c>
      <c r="E1987" s="12">
        <v>22355811150.98</v>
      </c>
      <c r="F1987" s="12">
        <f t="shared" si="60"/>
        <v>-388333064.95999908</v>
      </c>
      <c r="G1987" s="13">
        <f t="shared" si="61"/>
        <v>-1.7073980065947694E-2</v>
      </c>
    </row>
    <row r="1988" spans="1:7" x14ac:dyDescent="0.3">
      <c r="A1988" s="10" t="s">
        <v>276</v>
      </c>
      <c r="B1988" s="11" t="str">
        <f>VLOOKUP(A1988,Entidades!$A$1:$B$229,2,FALSE)</f>
        <v>INSTITUTO COLOMBIANO DE BIENESTAR FAMILIAR (ICBF)</v>
      </c>
      <c r="C1988" s="11" t="s">
        <v>11</v>
      </c>
      <c r="D1988" s="12">
        <v>2928878003</v>
      </c>
      <c r="E1988" s="12">
        <v>7705545856</v>
      </c>
      <c r="F1988" s="12">
        <f t="shared" si="60"/>
        <v>4776667853</v>
      </c>
      <c r="G1988" s="13">
        <f t="shared" si="61"/>
        <v>1.6308865880065131</v>
      </c>
    </row>
    <row r="1989" spans="1:7" x14ac:dyDescent="0.3">
      <c r="A1989" s="10" t="s">
        <v>276</v>
      </c>
      <c r="B1989" s="11" t="str">
        <f>VLOOKUP(A1989,Entidades!$A$1:$B$229,2,FALSE)</f>
        <v>INSTITUTO COLOMBIANO DE BIENESTAR FAMILIAR (ICBF)</v>
      </c>
      <c r="C1989" s="11" t="s">
        <v>12</v>
      </c>
      <c r="D1989" s="12">
        <v>30035423655.639999</v>
      </c>
      <c r="E1989" s="12">
        <v>57743110922.440002</v>
      </c>
      <c r="F1989" s="12">
        <f t="shared" si="60"/>
        <v>27707687266.800003</v>
      </c>
      <c r="G1989" s="13">
        <f t="shared" si="61"/>
        <v>0.92250029779743437</v>
      </c>
    </row>
    <row r="1990" spans="1:7" x14ac:dyDescent="0.3">
      <c r="A1990" s="10" t="s">
        <v>276</v>
      </c>
      <c r="B1990" s="11" t="str">
        <f>VLOOKUP(A1990,Entidades!$A$1:$B$229,2,FALSE)</f>
        <v>INSTITUTO COLOMBIANO DE BIENESTAR FAMILIAR (ICBF)</v>
      </c>
      <c r="C1990" s="11" t="s">
        <v>13</v>
      </c>
      <c r="D1990" s="12">
        <v>7114122363.6899996</v>
      </c>
      <c r="E1990" s="12">
        <v>4946231859.4099998</v>
      </c>
      <c r="F1990" s="12">
        <f t="shared" si="60"/>
        <v>-2167890504.2799997</v>
      </c>
      <c r="G1990" s="13">
        <f t="shared" si="61"/>
        <v>-0.30473056175485069</v>
      </c>
    </row>
    <row r="1991" spans="1:7" x14ac:dyDescent="0.3">
      <c r="A1991" s="10" t="s">
        <v>276</v>
      </c>
      <c r="B1991" s="11" t="str">
        <f>VLOOKUP(A1991,Entidades!$A$1:$B$229,2,FALSE)</f>
        <v>INSTITUTO COLOMBIANO DE BIENESTAR FAMILIAR (ICBF)</v>
      </c>
      <c r="C1991" s="11" t="s">
        <v>14</v>
      </c>
      <c r="D1991" s="12">
        <v>36905735852.709999</v>
      </c>
      <c r="E1991" s="12">
        <v>50207593899.110001</v>
      </c>
      <c r="F1991" s="12">
        <f t="shared" si="60"/>
        <v>13301858046.400002</v>
      </c>
      <c r="G1991" s="13">
        <f t="shared" si="61"/>
        <v>0.36042793183930627</v>
      </c>
    </row>
    <row r="1992" spans="1:7" x14ac:dyDescent="0.3">
      <c r="A1992" s="10" t="s">
        <v>276</v>
      </c>
      <c r="B1992" s="11" t="str">
        <f>VLOOKUP(A1992,Entidades!$A$1:$B$229,2,FALSE)</f>
        <v>INSTITUTO COLOMBIANO DE BIENESTAR FAMILIAR (ICBF)</v>
      </c>
      <c r="C1992" s="11" t="s">
        <v>71</v>
      </c>
      <c r="D1992" s="12">
        <v>1463235</v>
      </c>
      <c r="E1992" s="12"/>
      <c r="F1992" s="12">
        <f t="shared" si="60"/>
        <v>-1463235</v>
      </c>
      <c r="G1992" s="13">
        <f t="shared" si="61"/>
        <v>-1</v>
      </c>
    </row>
    <row r="1993" spans="1:7" x14ac:dyDescent="0.3">
      <c r="A1993" s="10" t="s">
        <v>276</v>
      </c>
      <c r="B1993" s="11" t="str">
        <f>VLOOKUP(A1993,Entidades!$A$1:$B$229,2,FALSE)</f>
        <v>INSTITUTO COLOMBIANO DE BIENESTAR FAMILIAR (ICBF)</v>
      </c>
      <c r="C1993" s="11" t="s">
        <v>292</v>
      </c>
      <c r="D1993" s="12">
        <v>62675444719.870003</v>
      </c>
      <c r="E1993" s="12">
        <v>72892609291.709991</v>
      </c>
      <c r="F1993" s="12">
        <f t="shared" si="60"/>
        <v>10217164571.839989</v>
      </c>
      <c r="G1993" s="13">
        <f t="shared" si="61"/>
        <v>0.16301702552739669</v>
      </c>
    </row>
    <row r="1994" spans="1:7" x14ac:dyDescent="0.3">
      <c r="A1994" s="10" t="s">
        <v>276</v>
      </c>
      <c r="B1994" s="11" t="str">
        <f>VLOOKUP(A1994,Entidades!$A$1:$B$229,2,FALSE)</f>
        <v>INSTITUTO COLOMBIANO DE BIENESTAR FAMILIAR (ICBF)</v>
      </c>
      <c r="C1994" s="11" t="s">
        <v>15</v>
      </c>
      <c r="D1994" s="12">
        <v>83863457838.649994</v>
      </c>
      <c r="E1994" s="12">
        <v>120794477421.64</v>
      </c>
      <c r="F1994" s="12">
        <f t="shared" si="60"/>
        <v>36931019582.990005</v>
      </c>
      <c r="G1994" s="13">
        <f t="shared" si="61"/>
        <v>0.4403708186471853</v>
      </c>
    </row>
    <row r="1995" spans="1:7" x14ac:dyDescent="0.3">
      <c r="A1995" s="10" t="s">
        <v>276</v>
      </c>
      <c r="B1995" s="11" t="str">
        <f>VLOOKUP(A1995,Entidades!$A$1:$B$229,2,FALSE)</f>
        <v>INSTITUTO COLOMBIANO DE BIENESTAR FAMILIAR (ICBF)</v>
      </c>
      <c r="C1995" s="11" t="s">
        <v>16</v>
      </c>
      <c r="D1995" s="12">
        <v>4834478</v>
      </c>
      <c r="E1995" s="12">
        <v>3454327</v>
      </c>
      <c r="F1995" s="12">
        <f t="shared" si="60"/>
        <v>-1380151</v>
      </c>
      <c r="G1995" s="13">
        <f t="shared" si="61"/>
        <v>-0.28548087301255687</v>
      </c>
    </row>
    <row r="1996" spans="1:7" x14ac:dyDescent="0.3">
      <c r="A1996" s="10" t="s">
        <v>278</v>
      </c>
      <c r="B1996" s="11" t="str">
        <f>VLOOKUP(A1996,Entidades!$A$1:$B$229,2,FALSE)</f>
        <v>DEPARTAMENTO ADMINISTRATIVO DIRECCION NACIONAL DE INTELIGENCIA - GESTION GENERAL</v>
      </c>
      <c r="C1996" s="11" t="s">
        <v>4</v>
      </c>
      <c r="D1996" s="12">
        <v>1503994</v>
      </c>
      <c r="E1996" s="12"/>
      <c r="F1996" s="12">
        <f t="shared" ref="F1996:F2059" si="62">E1996-D1996</f>
        <v>-1503994</v>
      </c>
      <c r="G1996" s="13">
        <f t="shared" ref="G1996:G2059" si="63">IF(D1996&gt;0,((E1996-D1996)/D1996),"NA")</f>
        <v>-1</v>
      </c>
    </row>
    <row r="1997" spans="1:7" x14ac:dyDescent="0.3">
      <c r="A1997" s="10" t="s">
        <v>278</v>
      </c>
      <c r="B1997" s="11" t="str">
        <f>VLOOKUP(A1997,Entidades!$A$1:$B$229,2,FALSE)</f>
        <v>DEPARTAMENTO ADMINISTRATIVO DIRECCION NACIONAL DE INTELIGENCIA - GESTION GENERAL</v>
      </c>
      <c r="C1997" s="11" t="s">
        <v>5</v>
      </c>
      <c r="D1997" s="12">
        <v>2521921236</v>
      </c>
      <c r="E1997" s="12">
        <v>1173083393.3599999</v>
      </c>
      <c r="F1997" s="12">
        <f t="shared" si="62"/>
        <v>-1348837842.6400001</v>
      </c>
      <c r="G1997" s="13">
        <f t="shared" si="63"/>
        <v>-0.5348453486118312</v>
      </c>
    </row>
    <row r="1998" spans="1:7" x14ac:dyDescent="0.3">
      <c r="A1998" s="10" t="s">
        <v>278</v>
      </c>
      <c r="B1998" s="11" t="str">
        <f>VLOOKUP(A1998,Entidades!$A$1:$B$229,2,FALSE)</f>
        <v>DEPARTAMENTO ADMINISTRATIVO DIRECCION NACIONAL DE INTELIGENCIA - GESTION GENERAL</v>
      </c>
      <c r="C1998" s="11" t="s">
        <v>6</v>
      </c>
      <c r="D1998" s="12">
        <v>23327006</v>
      </c>
      <c r="E1998" s="12">
        <v>25013282</v>
      </c>
      <c r="F1998" s="12">
        <f t="shared" si="62"/>
        <v>1686276</v>
      </c>
      <c r="G1998" s="13">
        <f t="shared" si="63"/>
        <v>7.2288574024459026E-2</v>
      </c>
    </row>
    <row r="1999" spans="1:7" x14ac:dyDescent="0.3">
      <c r="A1999" s="10" t="s">
        <v>278</v>
      </c>
      <c r="B1999" s="11" t="str">
        <f>VLOOKUP(A1999,Entidades!$A$1:$B$229,2,FALSE)</f>
        <v>DEPARTAMENTO ADMINISTRATIVO DIRECCION NACIONAL DE INTELIGENCIA - GESTION GENERAL</v>
      </c>
      <c r="C1999" s="11" t="s">
        <v>7</v>
      </c>
      <c r="D1999" s="12">
        <v>920495040</v>
      </c>
      <c r="E1999" s="12">
        <v>800099640</v>
      </c>
      <c r="F1999" s="12">
        <f t="shared" si="62"/>
        <v>-120395400</v>
      </c>
      <c r="G1999" s="13">
        <f t="shared" si="63"/>
        <v>-0.13079418657160824</v>
      </c>
    </row>
    <row r="2000" spans="1:7" x14ac:dyDescent="0.3">
      <c r="A2000" s="10" t="s">
        <v>278</v>
      </c>
      <c r="B2000" s="11" t="str">
        <f>VLOOKUP(A2000,Entidades!$A$1:$B$229,2,FALSE)</f>
        <v>DEPARTAMENTO ADMINISTRATIVO DIRECCION NACIONAL DE INTELIGENCIA - GESTION GENERAL</v>
      </c>
      <c r="C2000" s="11" t="s">
        <v>8</v>
      </c>
      <c r="D2000" s="12">
        <v>25259400</v>
      </c>
      <c r="E2000" s="12">
        <v>183774080</v>
      </c>
      <c r="F2000" s="12">
        <f t="shared" si="62"/>
        <v>158514680</v>
      </c>
      <c r="G2000" s="13">
        <f t="shared" si="63"/>
        <v>6.2754728932595389</v>
      </c>
    </row>
    <row r="2001" spans="1:7" x14ac:dyDescent="0.3">
      <c r="A2001" s="10" t="s">
        <v>278</v>
      </c>
      <c r="B2001" s="11" t="str">
        <f>VLOOKUP(A2001,Entidades!$A$1:$B$229,2,FALSE)</f>
        <v>DEPARTAMENTO ADMINISTRATIVO DIRECCION NACIONAL DE INTELIGENCIA - GESTION GENERAL</v>
      </c>
      <c r="C2001" s="11" t="s">
        <v>10</v>
      </c>
      <c r="D2001" s="12">
        <v>81658440.599999994</v>
      </c>
      <c r="E2001" s="12">
        <v>74510191.510000005</v>
      </c>
      <c r="F2001" s="12">
        <f t="shared" si="62"/>
        <v>-7148249.0899999887</v>
      </c>
      <c r="G2001" s="13">
        <f t="shared" si="63"/>
        <v>-8.7538398204483822E-2</v>
      </c>
    </row>
    <row r="2002" spans="1:7" x14ac:dyDescent="0.3">
      <c r="A2002" s="10" t="s">
        <v>278</v>
      </c>
      <c r="B2002" s="11" t="str">
        <f>VLOOKUP(A2002,Entidades!$A$1:$B$229,2,FALSE)</f>
        <v>DEPARTAMENTO ADMINISTRATIVO DIRECCION NACIONAL DE INTELIGENCIA - GESTION GENERAL</v>
      </c>
      <c r="C2002" s="11" t="s">
        <v>11</v>
      </c>
      <c r="D2002" s="12">
        <v>294162080</v>
      </c>
      <c r="E2002" s="12">
        <v>714735507</v>
      </c>
      <c r="F2002" s="12">
        <f t="shared" si="62"/>
        <v>420573427</v>
      </c>
      <c r="G2002" s="13">
        <f t="shared" si="63"/>
        <v>1.4297336590766561</v>
      </c>
    </row>
    <row r="2003" spans="1:7" x14ac:dyDescent="0.3">
      <c r="A2003" s="10" t="s">
        <v>278</v>
      </c>
      <c r="B2003" s="11" t="str">
        <f>VLOOKUP(A2003,Entidades!$A$1:$B$229,2,FALSE)</f>
        <v>DEPARTAMENTO ADMINISTRATIVO DIRECCION NACIONAL DE INTELIGENCIA - GESTION GENERAL</v>
      </c>
      <c r="C2003" s="11" t="s">
        <v>12</v>
      </c>
      <c r="D2003" s="12">
        <v>4295473393.9300003</v>
      </c>
      <c r="E2003" s="12">
        <v>12056291107.000002</v>
      </c>
      <c r="F2003" s="12">
        <f t="shared" si="62"/>
        <v>7760817713.0700016</v>
      </c>
      <c r="G2003" s="13">
        <f t="shared" si="63"/>
        <v>1.8067432856264301</v>
      </c>
    </row>
    <row r="2004" spans="1:7" x14ac:dyDescent="0.3">
      <c r="A2004" s="10" t="s">
        <v>278</v>
      </c>
      <c r="B2004" s="11" t="str">
        <f>VLOOKUP(A2004,Entidades!$A$1:$B$229,2,FALSE)</f>
        <v>DEPARTAMENTO ADMINISTRATIVO DIRECCION NACIONAL DE INTELIGENCIA - GESTION GENERAL</v>
      </c>
      <c r="C2004" s="11" t="s">
        <v>13</v>
      </c>
      <c r="D2004" s="12">
        <v>155574193.63</v>
      </c>
      <c r="E2004" s="12">
        <v>313863759.46000004</v>
      </c>
      <c r="F2004" s="12">
        <f t="shared" si="62"/>
        <v>158289565.83000004</v>
      </c>
      <c r="G2004" s="13">
        <f t="shared" si="63"/>
        <v>1.0174538728862577</v>
      </c>
    </row>
    <row r="2005" spans="1:7" x14ac:dyDescent="0.3">
      <c r="A2005" s="10" t="s">
        <v>278</v>
      </c>
      <c r="B2005" s="11" t="str">
        <f>VLOOKUP(A2005,Entidades!$A$1:$B$229,2,FALSE)</f>
        <v>DEPARTAMENTO ADMINISTRATIVO DIRECCION NACIONAL DE INTELIGENCIA - GESTION GENERAL</v>
      </c>
      <c r="C2005" s="11" t="s">
        <v>14</v>
      </c>
      <c r="D2005" s="12">
        <v>1008469999.74</v>
      </c>
      <c r="E2005" s="12">
        <v>976646445.32000005</v>
      </c>
      <c r="F2005" s="12">
        <f t="shared" si="62"/>
        <v>-31823554.419999957</v>
      </c>
      <c r="G2005" s="13">
        <f t="shared" si="63"/>
        <v>-3.1556272797608843E-2</v>
      </c>
    </row>
    <row r="2006" spans="1:7" x14ac:dyDescent="0.3">
      <c r="A2006" s="10" t="s">
        <v>278</v>
      </c>
      <c r="B2006" s="11" t="str">
        <f>VLOOKUP(A2006,Entidades!$A$1:$B$229,2,FALSE)</f>
        <v>DEPARTAMENTO ADMINISTRATIVO DIRECCION NACIONAL DE INTELIGENCIA - GESTION GENERAL</v>
      </c>
      <c r="C2006" s="11" t="s">
        <v>292</v>
      </c>
      <c r="D2006" s="12">
        <v>1984694727.6600001</v>
      </c>
      <c r="E2006" s="12">
        <v>2392483168.4099998</v>
      </c>
      <c r="F2006" s="12">
        <f t="shared" si="62"/>
        <v>407788440.74999976</v>
      </c>
      <c r="G2006" s="13">
        <f t="shared" si="63"/>
        <v>0.20546658136729751</v>
      </c>
    </row>
    <row r="2007" spans="1:7" x14ac:dyDescent="0.3">
      <c r="A2007" s="10" t="s">
        <v>278</v>
      </c>
      <c r="B2007" s="11" t="str">
        <f>VLOOKUP(A2007,Entidades!$A$1:$B$229,2,FALSE)</f>
        <v>DEPARTAMENTO ADMINISTRATIVO DIRECCION NACIONAL DE INTELIGENCIA - GESTION GENERAL</v>
      </c>
      <c r="C2007" s="11" t="s">
        <v>15</v>
      </c>
      <c r="D2007" s="12">
        <v>130125001.5</v>
      </c>
      <c r="E2007" s="12">
        <v>272374465.31999999</v>
      </c>
      <c r="F2007" s="12">
        <f t="shared" si="62"/>
        <v>142249463.81999999</v>
      </c>
      <c r="G2007" s="13">
        <f t="shared" si="63"/>
        <v>1.0931755018654121</v>
      </c>
    </row>
    <row r="2008" spans="1:7" x14ac:dyDescent="0.3">
      <c r="A2008" s="10" t="s">
        <v>278</v>
      </c>
      <c r="B2008" s="11" t="str">
        <f>VLOOKUP(A2008,Entidades!$A$1:$B$229,2,FALSE)</f>
        <v>DEPARTAMENTO ADMINISTRATIVO DIRECCION NACIONAL DE INTELIGENCIA - GESTION GENERAL</v>
      </c>
      <c r="C2008" s="11" t="s">
        <v>16</v>
      </c>
      <c r="D2008" s="12">
        <v>7286400</v>
      </c>
      <c r="E2008" s="12">
        <v>12768600</v>
      </c>
      <c r="F2008" s="12">
        <f t="shared" si="62"/>
        <v>5482200</v>
      </c>
      <c r="G2008" s="13">
        <f t="shared" si="63"/>
        <v>0.75238801054018445</v>
      </c>
    </row>
    <row r="2009" spans="1:7" x14ac:dyDescent="0.3">
      <c r="A2009" s="10" t="s">
        <v>279</v>
      </c>
      <c r="B2009" s="11" t="str">
        <f>VLOOKUP(A2009,Entidades!$A$1:$B$229,2,FALSE)</f>
        <v>MINISTERIO DEL DEPORTE - GESTION GENERAL</v>
      </c>
      <c r="C2009" s="11" t="s">
        <v>4</v>
      </c>
      <c r="D2009" s="12">
        <v>2472087116</v>
      </c>
      <c r="E2009" s="12">
        <v>1519421916</v>
      </c>
      <c r="F2009" s="12">
        <f t="shared" si="62"/>
        <v>-952665200</v>
      </c>
      <c r="G2009" s="13">
        <f t="shared" si="63"/>
        <v>-0.38536878163965155</v>
      </c>
    </row>
    <row r="2010" spans="1:7" x14ac:dyDescent="0.3">
      <c r="A2010" s="10" t="s">
        <v>279</v>
      </c>
      <c r="B2010" s="11" t="str">
        <f>VLOOKUP(A2010,Entidades!$A$1:$B$229,2,FALSE)</f>
        <v>MINISTERIO DEL DEPORTE - GESTION GENERAL</v>
      </c>
      <c r="C2010" s="11" t="s">
        <v>5</v>
      </c>
      <c r="D2010" s="12">
        <v>16131810</v>
      </c>
      <c r="E2010" s="12"/>
      <c r="F2010" s="12">
        <f t="shared" si="62"/>
        <v>-16131810</v>
      </c>
      <c r="G2010" s="13">
        <f t="shared" si="63"/>
        <v>-1</v>
      </c>
    </row>
    <row r="2011" spans="1:7" x14ac:dyDescent="0.3">
      <c r="A2011" s="10" t="s">
        <v>279</v>
      </c>
      <c r="B2011" s="11" t="str">
        <f>VLOOKUP(A2011,Entidades!$A$1:$B$229,2,FALSE)</f>
        <v>MINISTERIO DEL DEPORTE - GESTION GENERAL</v>
      </c>
      <c r="C2011" s="11" t="s">
        <v>25</v>
      </c>
      <c r="D2011" s="12">
        <v>8365594</v>
      </c>
      <c r="E2011" s="12"/>
      <c r="F2011" s="12">
        <f t="shared" si="62"/>
        <v>-8365594</v>
      </c>
      <c r="G2011" s="13">
        <f t="shared" si="63"/>
        <v>-1</v>
      </c>
    </row>
    <row r="2012" spans="1:7" x14ac:dyDescent="0.3">
      <c r="A2012" s="10" t="s">
        <v>279</v>
      </c>
      <c r="B2012" s="11" t="str">
        <f>VLOOKUP(A2012,Entidades!$A$1:$B$229,2,FALSE)</f>
        <v>MINISTERIO DEL DEPORTE - GESTION GENERAL</v>
      </c>
      <c r="C2012" s="11" t="s">
        <v>6</v>
      </c>
      <c r="D2012" s="12">
        <v>190795681</v>
      </c>
      <c r="E2012" s="12">
        <v>196458660</v>
      </c>
      <c r="F2012" s="12">
        <f t="shared" si="62"/>
        <v>5662979</v>
      </c>
      <c r="G2012" s="13">
        <f t="shared" si="63"/>
        <v>2.9680855301960424E-2</v>
      </c>
    </row>
    <row r="2013" spans="1:7" x14ac:dyDescent="0.3">
      <c r="A2013" s="10" t="s">
        <v>279</v>
      </c>
      <c r="B2013" s="11" t="str">
        <f>VLOOKUP(A2013,Entidades!$A$1:$B$229,2,FALSE)</f>
        <v>MINISTERIO DEL DEPORTE - GESTION GENERAL</v>
      </c>
      <c r="C2013" s="11" t="s">
        <v>7</v>
      </c>
      <c r="D2013" s="12">
        <v>398987272</v>
      </c>
      <c r="E2013" s="12">
        <v>395552160</v>
      </c>
      <c r="F2013" s="12">
        <f t="shared" si="62"/>
        <v>-3435112</v>
      </c>
      <c r="G2013" s="13">
        <f t="shared" si="63"/>
        <v>-8.6095779015226328E-3</v>
      </c>
    </row>
    <row r="2014" spans="1:7" x14ac:dyDescent="0.3">
      <c r="A2014" s="10" t="s">
        <v>279</v>
      </c>
      <c r="B2014" s="11" t="str">
        <f>VLOOKUP(A2014,Entidades!$A$1:$B$229,2,FALSE)</f>
        <v>MINISTERIO DEL DEPORTE - GESTION GENERAL</v>
      </c>
      <c r="C2014" s="11" t="s">
        <v>8</v>
      </c>
      <c r="D2014" s="12">
        <v>52938009187</v>
      </c>
      <c r="E2014" s="12">
        <v>36197201272</v>
      </c>
      <c r="F2014" s="12">
        <f t="shared" si="62"/>
        <v>-16740807915</v>
      </c>
      <c r="G2014" s="13">
        <f t="shared" si="63"/>
        <v>-0.31623417979063412</v>
      </c>
    </row>
    <row r="2015" spans="1:7" x14ac:dyDescent="0.3">
      <c r="A2015" s="10" t="s">
        <v>279</v>
      </c>
      <c r="B2015" s="11" t="str">
        <f>VLOOKUP(A2015,Entidades!$A$1:$B$229,2,FALSE)</f>
        <v>MINISTERIO DEL DEPORTE - GESTION GENERAL</v>
      </c>
      <c r="C2015" s="11" t="s">
        <v>9</v>
      </c>
      <c r="D2015" s="12">
        <v>140561866</v>
      </c>
      <c r="E2015" s="12">
        <v>163077910</v>
      </c>
      <c r="F2015" s="12">
        <f t="shared" si="62"/>
        <v>22516044</v>
      </c>
      <c r="G2015" s="13">
        <f t="shared" si="63"/>
        <v>0.16018600663710597</v>
      </c>
    </row>
    <row r="2016" spans="1:7" x14ac:dyDescent="0.3">
      <c r="A2016" s="10" t="s">
        <v>279</v>
      </c>
      <c r="B2016" s="11" t="str">
        <f>VLOOKUP(A2016,Entidades!$A$1:$B$229,2,FALSE)</f>
        <v>MINISTERIO DEL DEPORTE - GESTION GENERAL</v>
      </c>
      <c r="C2016" s="11" t="s">
        <v>10</v>
      </c>
      <c r="D2016" s="12">
        <v>53019357308.010002</v>
      </c>
      <c r="E2016" s="12">
        <v>76736564741.380005</v>
      </c>
      <c r="F2016" s="12">
        <f t="shared" si="62"/>
        <v>23717207433.370003</v>
      </c>
      <c r="G2016" s="13">
        <f t="shared" si="63"/>
        <v>0.447331100141172</v>
      </c>
    </row>
    <row r="2017" spans="1:7" x14ac:dyDescent="0.3">
      <c r="A2017" s="10" t="s">
        <v>279</v>
      </c>
      <c r="B2017" s="11" t="str">
        <f>VLOOKUP(A2017,Entidades!$A$1:$B$229,2,FALSE)</f>
        <v>MINISTERIO DEL DEPORTE - GESTION GENERAL</v>
      </c>
      <c r="C2017" s="11" t="s">
        <v>11</v>
      </c>
      <c r="D2017" s="12">
        <v>293285496</v>
      </c>
      <c r="E2017" s="12">
        <v>310569713</v>
      </c>
      <c r="F2017" s="12">
        <f t="shared" si="62"/>
        <v>17284217</v>
      </c>
      <c r="G2017" s="13">
        <f t="shared" si="63"/>
        <v>5.8933077958959142E-2</v>
      </c>
    </row>
    <row r="2018" spans="1:7" x14ac:dyDescent="0.3">
      <c r="A2018" s="10" t="s">
        <v>279</v>
      </c>
      <c r="B2018" s="11" t="str">
        <f>VLOOKUP(A2018,Entidades!$A$1:$B$229,2,FALSE)</f>
        <v>MINISTERIO DEL DEPORTE - GESTION GENERAL</v>
      </c>
      <c r="C2018" s="11" t="s">
        <v>12</v>
      </c>
      <c r="D2018" s="12">
        <v>3841003583.4000001</v>
      </c>
      <c r="E2018" s="12">
        <v>68939806</v>
      </c>
      <c r="F2018" s="12">
        <f t="shared" si="62"/>
        <v>-3772063777.4000001</v>
      </c>
      <c r="G2018" s="13">
        <f t="shared" si="63"/>
        <v>-0.98205161632810156</v>
      </c>
    </row>
    <row r="2019" spans="1:7" x14ac:dyDescent="0.3">
      <c r="A2019" s="10" t="s">
        <v>279</v>
      </c>
      <c r="B2019" s="11" t="str">
        <f>VLOOKUP(A2019,Entidades!$A$1:$B$229,2,FALSE)</f>
        <v>MINISTERIO DEL DEPORTE - GESTION GENERAL</v>
      </c>
      <c r="C2019" s="11" t="s">
        <v>13</v>
      </c>
      <c r="D2019" s="12">
        <v>322547610.39999998</v>
      </c>
      <c r="E2019" s="12">
        <v>224020164.21000001</v>
      </c>
      <c r="F2019" s="12">
        <f t="shared" si="62"/>
        <v>-98527446.189999968</v>
      </c>
      <c r="G2019" s="13">
        <f t="shared" si="63"/>
        <v>-0.3054663653152272</v>
      </c>
    </row>
    <row r="2020" spans="1:7" x14ac:dyDescent="0.3">
      <c r="A2020" s="10" t="s">
        <v>279</v>
      </c>
      <c r="B2020" s="11" t="str">
        <f>VLOOKUP(A2020,Entidades!$A$1:$B$229,2,FALSE)</f>
        <v>MINISTERIO DEL DEPORTE - GESTION GENERAL</v>
      </c>
      <c r="C2020" s="11" t="s">
        <v>14</v>
      </c>
      <c r="D2020" s="12">
        <v>2458072475</v>
      </c>
      <c r="E2020" s="12">
        <v>987617030.5</v>
      </c>
      <c r="F2020" s="12">
        <f t="shared" si="62"/>
        <v>-1470455444.5</v>
      </c>
      <c r="G2020" s="13">
        <f t="shared" si="63"/>
        <v>-0.59821484494675037</v>
      </c>
    </row>
    <row r="2021" spans="1:7" x14ac:dyDescent="0.3">
      <c r="A2021" s="10" t="s">
        <v>279</v>
      </c>
      <c r="B2021" s="11" t="str">
        <f>VLOOKUP(A2021,Entidades!$A$1:$B$229,2,FALSE)</f>
        <v>MINISTERIO DEL DEPORTE - GESTION GENERAL</v>
      </c>
      <c r="C2021" s="11" t="s">
        <v>71</v>
      </c>
      <c r="D2021" s="12"/>
      <c r="E2021" s="12">
        <v>453422</v>
      </c>
      <c r="F2021" s="12">
        <f t="shared" si="62"/>
        <v>453422</v>
      </c>
      <c r="G2021" s="13" t="str">
        <f t="shared" si="63"/>
        <v>NA</v>
      </c>
    </row>
    <row r="2022" spans="1:7" x14ac:dyDescent="0.3">
      <c r="A2022" s="10" t="s">
        <v>279</v>
      </c>
      <c r="B2022" s="11" t="str">
        <f>VLOOKUP(A2022,Entidades!$A$1:$B$229,2,FALSE)</f>
        <v>MINISTERIO DEL DEPORTE - GESTION GENERAL</v>
      </c>
      <c r="C2022" s="11" t="s">
        <v>292</v>
      </c>
      <c r="D2022" s="12">
        <v>2604976172</v>
      </c>
      <c r="E2022" s="12">
        <v>3473832327</v>
      </c>
      <c r="F2022" s="12">
        <f t="shared" si="62"/>
        <v>868856155</v>
      </c>
      <c r="G2022" s="13">
        <f t="shared" si="63"/>
        <v>0.33353708350158373</v>
      </c>
    </row>
    <row r="2023" spans="1:7" x14ac:dyDescent="0.3">
      <c r="A2023" s="10" t="s">
        <v>279</v>
      </c>
      <c r="B2023" s="11" t="str">
        <f>VLOOKUP(A2023,Entidades!$A$1:$B$229,2,FALSE)</f>
        <v>MINISTERIO DEL DEPORTE - GESTION GENERAL</v>
      </c>
      <c r="C2023" s="11" t="s">
        <v>15</v>
      </c>
      <c r="D2023" s="12">
        <v>5825361229</v>
      </c>
      <c r="E2023" s="12">
        <v>3171129946.3200002</v>
      </c>
      <c r="F2023" s="12">
        <f t="shared" si="62"/>
        <v>-2654231282.6799998</v>
      </c>
      <c r="G2023" s="13">
        <f t="shared" si="63"/>
        <v>-0.45563376730469873</v>
      </c>
    </row>
    <row r="2024" spans="1:7" x14ac:dyDescent="0.3">
      <c r="A2024" s="10" t="s">
        <v>279</v>
      </c>
      <c r="B2024" s="11" t="str">
        <f>VLOOKUP(A2024,Entidades!$A$1:$B$229,2,FALSE)</f>
        <v>MINISTERIO DEL DEPORTE - GESTION GENERAL</v>
      </c>
      <c r="C2024" s="11" t="s">
        <v>16</v>
      </c>
      <c r="D2024" s="12">
        <v>353400</v>
      </c>
      <c r="E2024" s="12">
        <v>173400</v>
      </c>
      <c r="F2024" s="12">
        <f t="shared" si="62"/>
        <v>-180000</v>
      </c>
      <c r="G2024" s="13">
        <f t="shared" si="63"/>
        <v>-0.50933786078098475</v>
      </c>
    </row>
    <row r="2025" spans="1:7" x14ac:dyDescent="0.3">
      <c r="A2025" s="10" t="s">
        <v>280</v>
      </c>
      <c r="B2025" s="11" t="str">
        <f>VLOOKUP(A2025,Entidades!$A$1:$B$229,2,FALSE)</f>
        <v>JURISDICCION ESPECIAL PARA LA PAZ - GESTION GENERAL</v>
      </c>
      <c r="C2025" s="11" t="s">
        <v>4</v>
      </c>
      <c r="D2025" s="12">
        <v>254740494.56</v>
      </c>
      <c r="E2025" s="12">
        <v>96813877</v>
      </c>
      <c r="F2025" s="12">
        <f t="shared" si="62"/>
        <v>-157926617.56</v>
      </c>
      <c r="G2025" s="13">
        <f t="shared" si="63"/>
        <v>-0.61995097337303373</v>
      </c>
    </row>
    <row r="2026" spans="1:7" x14ac:dyDescent="0.3">
      <c r="A2026" s="10" t="s">
        <v>280</v>
      </c>
      <c r="B2026" s="11" t="str">
        <f>VLOOKUP(A2026,Entidades!$A$1:$B$229,2,FALSE)</f>
        <v>JURISDICCION ESPECIAL PARA LA PAZ - GESTION GENERAL</v>
      </c>
      <c r="C2026" s="11" t="s">
        <v>5</v>
      </c>
      <c r="D2026" s="12">
        <v>16891490000</v>
      </c>
      <c r="E2026" s="12">
        <v>18499088300</v>
      </c>
      <c r="F2026" s="12">
        <f t="shared" si="62"/>
        <v>1607598300</v>
      </c>
      <c r="G2026" s="13">
        <f t="shared" si="63"/>
        <v>9.5172083694215259E-2</v>
      </c>
    </row>
    <row r="2027" spans="1:7" x14ac:dyDescent="0.3">
      <c r="A2027" s="10" t="s">
        <v>280</v>
      </c>
      <c r="B2027" s="11" t="str">
        <f>VLOOKUP(A2027,Entidades!$A$1:$B$229,2,FALSE)</f>
        <v>JURISDICCION ESPECIAL PARA LA PAZ - GESTION GENERAL</v>
      </c>
      <c r="C2027" s="11" t="s">
        <v>6</v>
      </c>
      <c r="D2027" s="12">
        <v>87860081</v>
      </c>
      <c r="E2027" s="12">
        <v>48728720</v>
      </c>
      <c r="F2027" s="12">
        <f t="shared" si="62"/>
        <v>-39131361</v>
      </c>
      <c r="G2027" s="13">
        <f t="shared" si="63"/>
        <v>-0.44538271026633813</v>
      </c>
    </row>
    <row r="2028" spans="1:7" x14ac:dyDescent="0.3">
      <c r="A2028" s="10" t="s">
        <v>280</v>
      </c>
      <c r="B2028" s="11" t="str">
        <f>VLOOKUP(A2028,Entidades!$A$1:$B$229,2,FALSE)</f>
        <v>JURISDICCION ESPECIAL PARA LA PAZ - GESTION GENERAL</v>
      </c>
      <c r="C2028" s="11" t="s">
        <v>7</v>
      </c>
      <c r="D2028" s="12">
        <v>551899434</v>
      </c>
      <c r="E2028" s="12">
        <v>699449580</v>
      </c>
      <c r="F2028" s="12">
        <f t="shared" si="62"/>
        <v>147550146</v>
      </c>
      <c r="G2028" s="13">
        <f t="shared" si="63"/>
        <v>0.26734969617671323</v>
      </c>
    </row>
    <row r="2029" spans="1:7" x14ac:dyDescent="0.3">
      <c r="A2029" s="10" t="s">
        <v>280</v>
      </c>
      <c r="B2029" s="11" t="str">
        <f>VLOOKUP(A2029,Entidades!$A$1:$B$229,2,FALSE)</f>
        <v>JURISDICCION ESPECIAL PARA LA PAZ - GESTION GENERAL</v>
      </c>
      <c r="C2029" s="11" t="s">
        <v>8</v>
      </c>
      <c r="D2029" s="12">
        <v>45645872053</v>
      </c>
      <c r="E2029" s="12">
        <v>56123394284</v>
      </c>
      <c r="F2029" s="12">
        <f t="shared" si="62"/>
        <v>10477522231</v>
      </c>
      <c r="G2029" s="13">
        <f t="shared" si="63"/>
        <v>0.22953931559976368</v>
      </c>
    </row>
    <row r="2030" spans="1:7" x14ac:dyDescent="0.3">
      <c r="A2030" s="10" t="s">
        <v>280</v>
      </c>
      <c r="B2030" s="11" t="str">
        <f>VLOOKUP(A2030,Entidades!$A$1:$B$229,2,FALSE)</f>
        <v>JURISDICCION ESPECIAL PARA LA PAZ - GESTION GENERAL</v>
      </c>
      <c r="C2030" s="11" t="s">
        <v>9</v>
      </c>
      <c r="D2030" s="12">
        <v>41462895592</v>
      </c>
      <c r="E2030" s="12">
        <v>46872426549</v>
      </c>
      <c r="F2030" s="12">
        <f t="shared" si="62"/>
        <v>5409530957</v>
      </c>
      <c r="G2030" s="13">
        <f t="shared" si="63"/>
        <v>0.13046679156782612</v>
      </c>
    </row>
    <row r="2031" spans="1:7" x14ac:dyDescent="0.3">
      <c r="A2031" s="10" t="s">
        <v>280</v>
      </c>
      <c r="B2031" s="11" t="str">
        <f>VLOOKUP(A2031,Entidades!$A$1:$B$229,2,FALSE)</f>
        <v>JURISDICCION ESPECIAL PARA LA PAZ - GESTION GENERAL</v>
      </c>
      <c r="C2031" s="11" t="s">
        <v>10</v>
      </c>
      <c r="D2031" s="12">
        <v>1016612057.51</v>
      </c>
      <c r="E2031" s="12">
        <v>2417064206.3199997</v>
      </c>
      <c r="F2031" s="12">
        <f t="shared" si="62"/>
        <v>1400452148.8099997</v>
      </c>
      <c r="G2031" s="13">
        <f t="shared" si="63"/>
        <v>1.3775679114412078</v>
      </c>
    </row>
    <row r="2032" spans="1:7" x14ac:dyDescent="0.3">
      <c r="A2032" s="10" t="s">
        <v>280</v>
      </c>
      <c r="B2032" s="11" t="str">
        <f>VLOOKUP(A2032,Entidades!$A$1:$B$229,2,FALSE)</f>
        <v>JURISDICCION ESPECIAL PARA LA PAZ - GESTION GENERAL</v>
      </c>
      <c r="C2032" s="11" t="s">
        <v>11</v>
      </c>
      <c r="D2032" s="12">
        <v>1062437645</v>
      </c>
      <c r="E2032" s="12">
        <v>1141410736</v>
      </c>
      <c r="F2032" s="12">
        <f t="shared" si="62"/>
        <v>78973091</v>
      </c>
      <c r="G2032" s="13">
        <f t="shared" si="63"/>
        <v>7.4331977383952724E-2</v>
      </c>
    </row>
    <row r="2033" spans="1:7" x14ac:dyDescent="0.3">
      <c r="A2033" s="10" t="s">
        <v>280</v>
      </c>
      <c r="B2033" s="11" t="str">
        <f>VLOOKUP(A2033,Entidades!$A$1:$B$229,2,FALSE)</f>
        <v>JURISDICCION ESPECIAL PARA LA PAZ - GESTION GENERAL</v>
      </c>
      <c r="C2033" s="11" t="s">
        <v>12</v>
      </c>
      <c r="D2033" s="12">
        <v>1695318961.77</v>
      </c>
      <c r="E2033" s="12">
        <v>1338315991.5699999</v>
      </c>
      <c r="F2033" s="12">
        <f t="shared" si="62"/>
        <v>-357002970.20000005</v>
      </c>
      <c r="G2033" s="13">
        <f t="shared" si="63"/>
        <v>-0.21058159452618322</v>
      </c>
    </row>
    <row r="2034" spans="1:7" x14ac:dyDescent="0.3">
      <c r="A2034" s="10" t="s">
        <v>280</v>
      </c>
      <c r="B2034" s="11" t="str">
        <f>VLOOKUP(A2034,Entidades!$A$1:$B$229,2,FALSE)</f>
        <v>JURISDICCION ESPECIAL PARA LA PAZ - GESTION GENERAL</v>
      </c>
      <c r="C2034" s="11" t="s">
        <v>13</v>
      </c>
      <c r="D2034" s="12">
        <v>1233115724.1900001</v>
      </c>
      <c r="E2034" s="12">
        <v>1729502702.04</v>
      </c>
      <c r="F2034" s="12">
        <f t="shared" si="62"/>
        <v>496386977.8499999</v>
      </c>
      <c r="G2034" s="13">
        <f t="shared" si="63"/>
        <v>0.40254695330891421</v>
      </c>
    </row>
    <row r="2035" spans="1:7" x14ac:dyDescent="0.3">
      <c r="A2035" s="10" t="s">
        <v>280</v>
      </c>
      <c r="B2035" s="11" t="str">
        <f>VLOOKUP(A2035,Entidades!$A$1:$B$229,2,FALSE)</f>
        <v>JURISDICCION ESPECIAL PARA LA PAZ - GESTION GENERAL</v>
      </c>
      <c r="C2035" s="11" t="s">
        <v>14</v>
      </c>
      <c r="D2035" s="12">
        <v>2404237188</v>
      </c>
      <c r="E2035" s="12">
        <v>4234910155</v>
      </c>
      <c r="F2035" s="12">
        <f t="shared" si="62"/>
        <v>1830672967</v>
      </c>
      <c r="G2035" s="13">
        <f t="shared" si="63"/>
        <v>0.76143609130464873</v>
      </c>
    </row>
    <row r="2036" spans="1:7" x14ac:dyDescent="0.3">
      <c r="A2036" s="10" t="s">
        <v>280</v>
      </c>
      <c r="B2036" s="11" t="str">
        <f>VLOOKUP(A2036,Entidades!$A$1:$B$229,2,FALSE)</f>
        <v>JURISDICCION ESPECIAL PARA LA PAZ - GESTION GENERAL</v>
      </c>
      <c r="C2036" s="11" t="s">
        <v>292</v>
      </c>
      <c r="D2036" s="12">
        <v>43667235382.580002</v>
      </c>
      <c r="E2036" s="12">
        <v>49219984958.530006</v>
      </c>
      <c r="F2036" s="12">
        <f t="shared" si="62"/>
        <v>5552749575.9500046</v>
      </c>
      <c r="G2036" s="13">
        <f t="shared" si="63"/>
        <v>0.12716054788678335</v>
      </c>
    </row>
    <row r="2037" spans="1:7" x14ac:dyDescent="0.3">
      <c r="A2037" s="10" t="s">
        <v>280</v>
      </c>
      <c r="B2037" s="11" t="str">
        <f>VLOOKUP(A2037,Entidades!$A$1:$B$229,2,FALSE)</f>
        <v>JURISDICCION ESPECIAL PARA LA PAZ - GESTION GENERAL</v>
      </c>
      <c r="C2037" s="11" t="s">
        <v>15</v>
      </c>
      <c r="D2037" s="12">
        <v>1650221610.75</v>
      </c>
      <c r="E2037" s="12">
        <v>3097007704.5799999</v>
      </c>
      <c r="F2037" s="12">
        <f t="shared" si="62"/>
        <v>1446786093.8299999</v>
      </c>
      <c r="G2037" s="13">
        <f t="shared" si="63"/>
        <v>0.87672230469243351</v>
      </c>
    </row>
    <row r="2038" spans="1:7" x14ac:dyDescent="0.3">
      <c r="A2038" s="10" t="s">
        <v>281</v>
      </c>
      <c r="B2038" s="11" t="str">
        <f>VLOOKUP(A2038,Entidades!$A$1:$B$229,2,FALSE)</f>
        <v>COMISIÓN PARA EL ESCLARECIMIENTO DE LA VERDAD, LA  CONVIVENCIA Y LA NO REPETICIÓN EN LIQUIDACIÓN</v>
      </c>
      <c r="C2038" s="11" t="s">
        <v>4</v>
      </c>
      <c r="D2038" s="12">
        <v>129448171.61</v>
      </c>
      <c r="E2038" s="12"/>
      <c r="F2038" s="12">
        <f t="shared" si="62"/>
        <v>-129448171.61</v>
      </c>
      <c r="G2038" s="13">
        <f t="shared" si="63"/>
        <v>-1</v>
      </c>
    </row>
    <row r="2039" spans="1:7" x14ac:dyDescent="0.3">
      <c r="A2039" s="10" t="s">
        <v>281</v>
      </c>
      <c r="B2039" s="11" t="str">
        <f>VLOOKUP(A2039,Entidades!$A$1:$B$229,2,FALSE)</f>
        <v>COMISIÓN PARA EL ESCLARECIMIENTO DE LA VERDAD, LA  CONVIVENCIA Y LA NO REPETICIÓN EN LIQUIDACIÓN</v>
      </c>
      <c r="C2039" s="11" t="s">
        <v>6</v>
      </c>
      <c r="D2039" s="12">
        <v>2419706.62</v>
      </c>
      <c r="E2039" s="12">
        <v>265430</v>
      </c>
      <c r="F2039" s="12">
        <f t="shared" si="62"/>
        <v>-2154276.62</v>
      </c>
      <c r="G2039" s="13">
        <f t="shared" si="63"/>
        <v>-0.89030488332507018</v>
      </c>
    </row>
    <row r="2040" spans="1:7" x14ac:dyDescent="0.3">
      <c r="A2040" s="10" t="s">
        <v>281</v>
      </c>
      <c r="B2040" s="11" t="str">
        <f>VLOOKUP(A2040,Entidades!$A$1:$B$229,2,FALSE)</f>
        <v>COMISIÓN PARA EL ESCLARECIMIENTO DE LA VERDAD, LA  CONVIVENCIA Y LA NO REPETICIÓN EN LIQUIDACIÓN</v>
      </c>
      <c r="C2040" s="11" t="s">
        <v>7</v>
      </c>
      <c r="D2040" s="12">
        <v>128928022.41</v>
      </c>
      <c r="E2040" s="12">
        <v>18577980</v>
      </c>
      <c r="F2040" s="12">
        <f t="shared" si="62"/>
        <v>-110350042.41</v>
      </c>
      <c r="G2040" s="13">
        <f t="shared" si="63"/>
        <v>-0.8559042506607234</v>
      </c>
    </row>
    <row r="2041" spans="1:7" x14ac:dyDescent="0.3">
      <c r="A2041" s="10" t="s">
        <v>281</v>
      </c>
      <c r="B2041" s="11" t="str">
        <f>VLOOKUP(A2041,Entidades!$A$1:$B$229,2,FALSE)</f>
        <v>COMISIÓN PARA EL ESCLARECIMIENTO DE LA VERDAD, LA  CONVIVENCIA Y LA NO REPETICIÓN EN LIQUIDACIÓN</v>
      </c>
      <c r="C2041" s="11" t="s">
        <v>8</v>
      </c>
      <c r="D2041" s="12">
        <v>16857036437</v>
      </c>
      <c r="E2041" s="12">
        <v>132753490</v>
      </c>
      <c r="F2041" s="12">
        <f t="shared" si="62"/>
        <v>-16724282947</v>
      </c>
      <c r="G2041" s="13">
        <f t="shared" si="63"/>
        <v>-0.99212474324913869</v>
      </c>
    </row>
    <row r="2042" spans="1:7" x14ac:dyDescent="0.3">
      <c r="A2042" s="10" t="s">
        <v>281</v>
      </c>
      <c r="B2042" s="11" t="str">
        <f>VLOOKUP(A2042,Entidades!$A$1:$B$229,2,FALSE)</f>
        <v>COMISIÓN PARA EL ESCLARECIMIENTO DE LA VERDAD, LA  CONVIVENCIA Y LA NO REPETICIÓN EN LIQUIDACIÓN</v>
      </c>
      <c r="C2042" s="11" t="s">
        <v>9</v>
      </c>
      <c r="D2042" s="12">
        <v>273512614</v>
      </c>
      <c r="E2042" s="12"/>
      <c r="F2042" s="12">
        <f t="shared" si="62"/>
        <v>-273512614</v>
      </c>
      <c r="G2042" s="13">
        <f t="shared" si="63"/>
        <v>-1</v>
      </c>
    </row>
    <row r="2043" spans="1:7" x14ac:dyDescent="0.3">
      <c r="A2043" s="10" t="s">
        <v>281</v>
      </c>
      <c r="B2043" s="11" t="str">
        <f>VLOOKUP(A2043,Entidades!$A$1:$B$229,2,FALSE)</f>
        <v>COMISIÓN PARA EL ESCLARECIMIENTO DE LA VERDAD, LA  CONVIVENCIA Y LA NO REPETICIÓN EN LIQUIDACIÓN</v>
      </c>
      <c r="C2043" s="11" t="s">
        <v>10</v>
      </c>
      <c r="D2043" s="12">
        <v>7372040151.2000008</v>
      </c>
      <c r="E2043" s="12"/>
      <c r="F2043" s="12">
        <f t="shared" si="62"/>
        <v>-7372040151.2000008</v>
      </c>
      <c r="G2043" s="13">
        <f t="shared" si="63"/>
        <v>-1</v>
      </c>
    </row>
    <row r="2044" spans="1:7" x14ac:dyDescent="0.3">
      <c r="A2044" s="10" t="s">
        <v>281</v>
      </c>
      <c r="B2044" s="11" t="str">
        <f>VLOOKUP(A2044,Entidades!$A$1:$B$229,2,FALSE)</f>
        <v>COMISIÓN PARA EL ESCLARECIMIENTO DE LA VERDAD, LA  CONVIVENCIA Y LA NO REPETICIÓN EN LIQUIDACIÓN</v>
      </c>
      <c r="C2044" s="11" t="s">
        <v>11</v>
      </c>
      <c r="D2044" s="12">
        <v>2140057601</v>
      </c>
      <c r="E2044" s="12">
        <v>21213211</v>
      </c>
      <c r="F2044" s="12">
        <f t="shared" si="62"/>
        <v>-2118844390</v>
      </c>
      <c r="G2044" s="13">
        <f t="shared" si="63"/>
        <v>-0.99008755138642646</v>
      </c>
    </row>
    <row r="2045" spans="1:7" x14ac:dyDescent="0.3">
      <c r="A2045" s="10" t="s">
        <v>281</v>
      </c>
      <c r="B2045" s="11" t="str">
        <f>VLOOKUP(A2045,Entidades!$A$1:$B$229,2,FALSE)</f>
        <v>COMISIÓN PARA EL ESCLARECIMIENTO DE LA VERDAD, LA  CONVIVENCIA Y LA NO REPETICIÓN EN LIQUIDACIÓN</v>
      </c>
      <c r="C2045" s="11" t="s">
        <v>12</v>
      </c>
      <c r="D2045" s="12">
        <v>95323253</v>
      </c>
      <c r="E2045" s="12">
        <v>50339975</v>
      </c>
      <c r="F2045" s="12">
        <f t="shared" si="62"/>
        <v>-44983278</v>
      </c>
      <c r="G2045" s="13">
        <f t="shared" si="63"/>
        <v>-0.47190246434414068</v>
      </c>
    </row>
    <row r="2046" spans="1:7" x14ac:dyDescent="0.3">
      <c r="A2046" s="10" t="s">
        <v>281</v>
      </c>
      <c r="B2046" s="11" t="str">
        <f>VLOOKUP(A2046,Entidades!$A$1:$B$229,2,FALSE)</f>
        <v>COMISIÓN PARA EL ESCLARECIMIENTO DE LA VERDAD, LA  CONVIVENCIA Y LA NO REPETICIÓN EN LIQUIDACIÓN</v>
      </c>
      <c r="C2046" s="11" t="s">
        <v>13</v>
      </c>
      <c r="D2046" s="12">
        <v>67124478</v>
      </c>
      <c r="E2046" s="12">
        <v>10158929</v>
      </c>
      <c r="F2046" s="12">
        <f t="shared" si="62"/>
        <v>-56965549</v>
      </c>
      <c r="G2046" s="13">
        <f t="shared" si="63"/>
        <v>-0.84865537427345061</v>
      </c>
    </row>
    <row r="2047" spans="1:7" x14ac:dyDescent="0.3">
      <c r="A2047" s="10" t="s">
        <v>281</v>
      </c>
      <c r="B2047" s="11" t="str">
        <f>VLOOKUP(A2047,Entidades!$A$1:$B$229,2,FALSE)</f>
        <v>COMISIÓN PARA EL ESCLARECIMIENTO DE LA VERDAD, LA  CONVIVENCIA Y LA NO REPETICIÓN EN LIQUIDACIÓN</v>
      </c>
      <c r="C2047" s="11" t="s">
        <v>14</v>
      </c>
      <c r="D2047" s="12">
        <v>1331179794.6900001</v>
      </c>
      <c r="E2047" s="12"/>
      <c r="F2047" s="12">
        <f t="shared" si="62"/>
        <v>-1331179794.6900001</v>
      </c>
      <c r="G2047" s="13">
        <f t="shared" si="63"/>
        <v>-1</v>
      </c>
    </row>
    <row r="2048" spans="1:7" x14ac:dyDescent="0.3">
      <c r="A2048" s="10" t="s">
        <v>281</v>
      </c>
      <c r="B2048" s="11" t="str">
        <f>VLOOKUP(A2048,Entidades!$A$1:$B$229,2,FALSE)</f>
        <v>COMISIÓN PARA EL ESCLARECIMIENTO DE LA VERDAD, LA  CONVIVENCIA Y LA NO REPETICIÓN EN LIQUIDACIÓN</v>
      </c>
      <c r="C2048" s="11" t="s">
        <v>292</v>
      </c>
      <c r="D2048" s="12">
        <v>981660997.23000002</v>
      </c>
      <c r="E2048" s="12">
        <v>48966940</v>
      </c>
      <c r="F2048" s="12">
        <f t="shared" si="62"/>
        <v>-932694057.23000002</v>
      </c>
      <c r="G2048" s="13">
        <f t="shared" si="63"/>
        <v>-0.95011827898004264</v>
      </c>
    </row>
    <row r="2049" spans="1:7" x14ac:dyDescent="0.3">
      <c r="A2049" s="10" t="s">
        <v>281</v>
      </c>
      <c r="B2049" s="11" t="str">
        <f>VLOOKUP(A2049,Entidades!$A$1:$B$229,2,FALSE)</f>
        <v>COMISIÓN PARA EL ESCLARECIMIENTO DE LA VERDAD, LA  CONVIVENCIA Y LA NO REPETICIÓN EN LIQUIDACIÓN</v>
      </c>
      <c r="C2049" s="11" t="s">
        <v>15</v>
      </c>
      <c r="D2049" s="12">
        <v>2326301508</v>
      </c>
      <c r="E2049" s="12">
        <v>0</v>
      </c>
      <c r="F2049" s="12">
        <f t="shared" si="62"/>
        <v>-2326301508</v>
      </c>
      <c r="G2049" s="13">
        <f t="shared" si="63"/>
        <v>-1</v>
      </c>
    </row>
    <row r="2050" spans="1:7" x14ac:dyDescent="0.3">
      <c r="A2050" s="10" t="s">
        <v>281</v>
      </c>
      <c r="B2050" s="11" t="str">
        <f>VLOOKUP(A2050,Entidades!$A$1:$B$229,2,FALSE)</f>
        <v>COMISIÓN PARA EL ESCLARECIMIENTO DE LA VERDAD, LA  CONVIVENCIA Y LA NO REPETICIÓN EN LIQUIDACIÓN</v>
      </c>
      <c r="C2050" s="11" t="s">
        <v>16</v>
      </c>
      <c r="D2050" s="12">
        <v>3086079</v>
      </c>
      <c r="E2050" s="12"/>
      <c r="F2050" s="12">
        <f t="shared" si="62"/>
        <v>-3086079</v>
      </c>
      <c r="G2050" s="13">
        <f t="shared" si="63"/>
        <v>-1</v>
      </c>
    </row>
    <row r="2051" spans="1:7" x14ac:dyDescent="0.3">
      <c r="A2051" s="10" t="s">
        <v>282</v>
      </c>
      <c r="B2051" s="11" t="str">
        <f>VLOOKUP(A2051,Entidades!$A$1:$B$229,2,FALSE)</f>
        <v>UNIDAD DE BUSQUEDA DE PERSONAS DADAS POR DESAPARECIDAS EN EL CONTEXTO Y EN RAZON DEL CONFLICTO ARMADO (UBPD)</v>
      </c>
      <c r="C2051" s="11" t="s">
        <v>4</v>
      </c>
      <c r="D2051" s="12">
        <v>706800</v>
      </c>
      <c r="E2051" s="12">
        <v>5622600</v>
      </c>
      <c r="F2051" s="12">
        <f t="shared" si="62"/>
        <v>4915800</v>
      </c>
      <c r="G2051" s="13">
        <f t="shared" si="63"/>
        <v>6.9550084889643466</v>
      </c>
    </row>
    <row r="2052" spans="1:7" x14ac:dyDescent="0.3">
      <c r="A2052" s="10" t="s">
        <v>282</v>
      </c>
      <c r="B2052" s="11" t="str">
        <f>VLOOKUP(A2052,Entidades!$A$1:$B$229,2,FALSE)</f>
        <v>UNIDAD DE BUSQUEDA DE PERSONAS DADAS POR DESAPARECIDAS EN EL CONTEXTO Y EN RAZON DEL CONFLICTO ARMADO (UBPD)</v>
      </c>
      <c r="C2052" s="11" t="s">
        <v>5</v>
      </c>
      <c r="D2052" s="12">
        <v>10568481577</v>
      </c>
      <c r="E2052" s="12">
        <v>8920185353</v>
      </c>
      <c r="F2052" s="12">
        <f t="shared" si="62"/>
        <v>-1648296224</v>
      </c>
      <c r="G2052" s="13">
        <f t="shared" si="63"/>
        <v>-0.1559633909555331</v>
      </c>
    </row>
    <row r="2053" spans="1:7" x14ac:dyDescent="0.3">
      <c r="A2053" s="10" t="s">
        <v>282</v>
      </c>
      <c r="B2053" s="11" t="str">
        <f>VLOOKUP(A2053,Entidades!$A$1:$B$229,2,FALSE)</f>
        <v>UNIDAD DE BUSQUEDA DE PERSONAS DADAS POR DESAPARECIDAS EN EL CONTEXTO Y EN RAZON DEL CONFLICTO ARMADO (UBPD)</v>
      </c>
      <c r="C2053" s="11" t="s">
        <v>6</v>
      </c>
      <c r="D2053" s="12">
        <v>37231734</v>
      </c>
      <c r="E2053" s="12">
        <v>41117831</v>
      </c>
      <c r="F2053" s="12">
        <f t="shared" si="62"/>
        <v>3886097</v>
      </c>
      <c r="G2053" s="13">
        <f t="shared" si="63"/>
        <v>0.10437593371289126</v>
      </c>
    </row>
    <row r="2054" spans="1:7" x14ac:dyDescent="0.3">
      <c r="A2054" s="10" t="s">
        <v>282</v>
      </c>
      <c r="B2054" s="11" t="str">
        <f>VLOOKUP(A2054,Entidades!$A$1:$B$229,2,FALSE)</f>
        <v>UNIDAD DE BUSQUEDA DE PERSONAS DADAS POR DESAPARECIDAS EN EL CONTEXTO Y EN RAZON DEL CONFLICTO ARMADO (UBPD)</v>
      </c>
      <c r="C2054" s="11" t="s">
        <v>7</v>
      </c>
      <c r="D2054" s="12">
        <v>615793409</v>
      </c>
      <c r="E2054" s="12">
        <v>770526883</v>
      </c>
      <c r="F2054" s="12">
        <f t="shared" si="62"/>
        <v>154733474</v>
      </c>
      <c r="G2054" s="13">
        <f t="shared" si="63"/>
        <v>0.2512749758904938</v>
      </c>
    </row>
    <row r="2055" spans="1:7" x14ac:dyDescent="0.3">
      <c r="A2055" s="10" t="s">
        <v>282</v>
      </c>
      <c r="B2055" s="11" t="str">
        <f>VLOOKUP(A2055,Entidades!$A$1:$B$229,2,FALSE)</f>
        <v>UNIDAD DE BUSQUEDA DE PERSONAS DADAS POR DESAPARECIDAS EN EL CONTEXTO Y EN RAZON DEL CONFLICTO ARMADO (UBPD)</v>
      </c>
      <c r="C2055" s="11" t="s">
        <v>8</v>
      </c>
      <c r="D2055" s="12">
        <v>10452188324</v>
      </c>
      <c r="E2055" s="12">
        <v>11525033563</v>
      </c>
      <c r="F2055" s="12">
        <f t="shared" si="62"/>
        <v>1072845239</v>
      </c>
      <c r="G2055" s="13">
        <f t="shared" si="63"/>
        <v>0.10264312177925125</v>
      </c>
    </row>
    <row r="2056" spans="1:7" x14ac:dyDescent="0.3">
      <c r="A2056" s="10" t="s">
        <v>282</v>
      </c>
      <c r="B2056" s="11" t="str">
        <f>VLOOKUP(A2056,Entidades!$A$1:$B$229,2,FALSE)</f>
        <v>UNIDAD DE BUSQUEDA DE PERSONAS DADAS POR DESAPARECIDAS EN EL CONTEXTO Y EN RAZON DEL CONFLICTO ARMADO (UBPD)</v>
      </c>
      <c r="C2056" s="11" t="s">
        <v>10</v>
      </c>
      <c r="D2056" s="12">
        <v>8320056833.9099998</v>
      </c>
      <c r="E2056" s="12">
        <v>9280818803.8799992</v>
      </c>
      <c r="F2056" s="12">
        <f t="shared" si="62"/>
        <v>960761969.96999931</v>
      </c>
      <c r="G2056" s="13">
        <f t="shared" si="63"/>
        <v>0.11547540950131834</v>
      </c>
    </row>
    <row r="2057" spans="1:7" x14ac:dyDescent="0.3">
      <c r="A2057" s="10" t="s">
        <v>282</v>
      </c>
      <c r="B2057" s="11" t="str">
        <f>VLOOKUP(A2057,Entidades!$A$1:$B$229,2,FALSE)</f>
        <v>UNIDAD DE BUSQUEDA DE PERSONAS DADAS POR DESAPARECIDAS EN EL CONTEXTO Y EN RAZON DEL CONFLICTO ARMADO (UBPD)</v>
      </c>
      <c r="C2057" s="11" t="s">
        <v>11</v>
      </c>
      <c r="D2057" s="12">
        <v>393939177</v>
      </c>
      <c r="E2057" s="12">
        <v>855920468</v>
      </c>
      <c r="F2057" s="12">
        <f t="shared" si="62"/>
        <v>461981291</v>
      </c>
      <c r="G2057" s="13">
        <f t="shared" si="63"/>
        <v>1.1727223845015038</v>
      </c>
    </row>
    <row r="2058" spans="1:7" x14ac:dyDescent="0.3">
      <c r="A2058" s="10" t="s">
        <v>282</v>
      </c>
      <c r="B2058" s="11" t="str">
        <f>VLOOKUP(A2058,Entidades!$A$1:$B$229,2,FALSE)</f>
        <v>UNIDAD DE BUSQUEDA DE PERSONAS DADAS POR DESAPARECIDAS EN EL CONTEXTO Y EN RAZON DEL CONFLICTO ARMADO (UBPD)</v>
      </c>
      <c r="C2058" s="11" t="s">
        <v>12</v>
      </c>
      <c r="D2058" s="12">
        <v>1455725809</v>
      </c>
      <c r="E2058" s="12">
        <v>5494689230.1499996</v>
      </c>
      <c r="F2058" s="12">
        <f t="shared" si="62"/>
        <v>4038963421.1499996</v>
      </c>
      <c r="G2058" s="13">
        <f t="shared" si="63"/>
        <v>2.7745358337258135</v>
      </c>
    </row>
    <row r="2059" spans="1:7" x14ac:dyDescent="0.3">
      <c r="A2059" s="10" t="s">
        <v>282</v>
      </c>
      <c r="B2059" s="11" t="str">
        <f>VLOOKUP(A2059,Entidades!$A$1:$B$229,2,FALSE)</f>
        <v>UNIDAD DE BUSQUEDA DE PERSONAS DADAS POR DESAPARECIDAS EN EL CONTEXTO Y EN RAZON DEL CONFLICTO ARMADO (UBPD)</v>
      </c>
      <c r="C2059" s="11" t="s">
        <v>13</v>
      </c>
      <c r="D2059" s="12">
        <v>5265137304.7699995</v>
      </c>
      <c r="E2059" s="12">
        <v>7777487622.1700001</v>
      </c>
      <c r="F2059" s="12">
        <f t="shared" si="62"/>
        <v>2512350317.4000006</v>
      </c>
      <c r="G2059" s="13">
        <f t="shared" si="63"/>
        <v>0.47716710352907865</v>
      </c>
    </row>
    <row r="2060" spans="1:7" x14ac:dyDescent="0.3">
      <c r="A2060" s="10" t="s">
        <v>282</v>
      </c>
      <c r="B2060" s="11" t="str">
        <f>VLOOKUP(A2060,Entidades!$A$1:$B$229,2,FALSE)</f>
        <v>UNIDAD DE BUSQUEDA DE PERSONAS DADAS POR DESAPARECIDAS EN EL CONTEXTO Y EN RAZON DEL CONFLICTO ARMADO (UBPD)</v>
      </c>
      <c r="C2060" s="11" t="s">
        <v>14</v>
      </c>
      <c r="D2060" s="12">
        <v>3875397708.3299999</v>
      </c>
      <c r="E2060" s="12">
        <v>3553141147.54</v>
      </c>
      <c r="F2060" s="12">
        <f t="shared" ref="F2060:F2063" si="64">E2060-D2060</f>
        <v>-322256560.78999996</v>
      </c>
      <c r="G2060" s="13">
        <f t="shared" ref="G2060:G2063" si="65">IF(D2060&gt;0,((E2060-D2060)/D2060),"NA")</f>
        <v>-8.3154448922061183E-2</v>
      </c>
    </row>
    <row r="2061" spans="1:7" x14ac:dyDescent="0.3">
      <c r="A2061" s="10" t="s">
        <v>282</v>
      </c>
      <c r="B2061" s="11" t="str">
        <f>VLOOKUP(A2061,Entidades!$A$1:$B$229,2,FALSE)</f>
        <v>UNIDAD DE BUSQUEDA DE PERSONAS DADAS POR DESAPARECIDAS EN EL CONTEXTO Y EN RAZON DEL CONFLICTO ARMADO (UBPD)</v>
      </c>
      <c r="C2061" s="11" t="s">
        <v>292</v>
      </c>
      <c r="D2061" s="12">
        <v>5095092233</v>
      </c>
      <c r="E2061" s="12">
        <v>3972055133</v>
      </c>
      <c r="F2061" s="12">
        <f t="shared" si="64"/>
        <v>-1123037100</v>
      </c>
      <c r="G2061" s="13">
        <f t="shared" si="65"/>
        <v>-0.22041546033775206</v>
      </c>
    </row>
    <row r="2062" spans="1:7" x14ac:dyDescent="0.3">
      <c r="A2062" s="10" t="s">
        <v>282</v>
      </c>
      <c r="B2062" s="11" t="str">
        <f>VLOOKUP(A2062,Entidades!$A$1:$B$229,2,FALSE)</f>
        <v>UNIDAD DE BUSQUEDA DE PERSONAS DADAS POR DESAPARECIDAS EN EL CONTEXTO Y EN RAZON DEL CONFLICTO ARMADO (UBPD)</v>
      </c>
      <c r="C2062" s="11" t="s">
        <v>15</v>
      </c>
      <c r="D2062" s="12">
        <v>4146268080</v>
      </c>
      <c r="E2062" s="12">
        <v>4625605900.8899994</v>
      </c>
      <c r="F2062" s="12">
        <f t="shared" si="64"/>
        <v>479337820.88999939</v>
      </c>
      <c r="G2062" s="13">
        <f t="shared" si="65"/>
        <v>0.11560704991607763</v>
      </c>
    </row>
    <row r="2063" spans="1:7" x14ac:dyDescent="0.3">
      <c r="A2063" s="10" t="s">
        <v>282</v>
      </c>
      <c r="B2063" s="11" t="str">
        <f>VLOOKUP(A2063,Entidades!$A$1:$B$229,2,FALSE)</f>
        <v>UNIDAD DE BUSQUEDA DE PERSONAS DADAS POR DESAPARECIDAS EN EL CONTEXTO Y EN RAZON DEL CONFLICTO ARMADO (UBPD)</v>
      </c>
      <c r="C2063" s="11" t="s">
        <v>16</v>
      </c>
      <c r="D2063" s="12">
        <v>83704069</v>
      </c>
      <c r="E2063" s="12">
        <v>29763346</v>
      </c>
      <c r="F2063" s="12">
        <f t="shared" si="64"/>
        <v>-53940723</v>
      </c>
      <c r="G2063" s="13">
        <f t="shared" si="65"/>
        <v>-0.64442175445497163</v>
      </c>
    </row>
    <row r="2064" spans="1:7" x14ac:dyDescent="0.3">
      <c r="A2064" s="15" t="s">
        <v>286</v>
      </c>
      <c r="B2064" s="14"/>
      <c r="C2064" s="14"/>
      <c r="D2064" s="14"/>
      <c r="E2064" s="14"/>
      <c r="F2064" s="14"/>
      <c r="G2064" s="14"/>
    </row>
  </sheetData>
  <autoFilter ref="A10:G2064" xr:uid="{00000000-0001-0000-0000-000000000000}"/>
  <sortState xmlns:xlrd2="http://schemas.microsoft.com/office/spreadsheetml/2017/richdata2" ref="A11:G1798">
    <sortCondition ref="A11:A1798"/>
    <sortCondition ref="C11:C1798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BE626-EF2C-42D0-978D-CF5E37E20727}">
  <dimension ref="A1:B229"/>
  <sheetViews>
    <sheetView workbookViewId="0"/>
  </sheetViews>
  <sheetFormatPr baseColWidth="10" defaultRowHeight="14.5" x14ac:dyDescent="0.35"/>
  <cols>
    <col min="1" max="1" width="8.453125" bestFit="1" customWidth="1"/>
    <col min="2" max="2" width="108.6328125" customWidth="1"/>
  </cols>
  <sheetData>
    <row r="1" spans="1:2" x14ac:dyDescent="0.35">
      <c r="A1" s="5" t="s">
        <v>293</v>
      </c>
      <c r="B1" s="5" t="s">
        <v>294</v>
      </c>
    </row>
    <row r="2" spans="1:2" x14ac:dyDescent="0.35">
      <c r="A2" s="16" t="s">
        <v>3</v>
      </c>
      <c r="B2" s="16" t="s">
        <v>295</v>
      </c>
    </row>
    <row r="3" spans="1:2" x14ac:dyDescent="0.35">
      <c r="A3" s="16" t="s">
        <v>17</v>
      </c>
      <c r="B3" s="16" t="s">
        <v>296</v>
      </c>
    </row>
    <row r="4" spans="1:2" x14ac:dyDescent="0.35">
      <c r="A4" s="16" t="s">
        <v>19</v>
      </c>
      <c r="B4" s="16" t="s">
        <v>20</v>
      </c>
    </row>
    <row r="5" spans="1:2" x14ac:dyDescent="0.35">
      <c r="A5" s="16" t="s">
        <v>21</v>
      </c>
      <c r="B5" s="16" t="s">
        <v>297</v>
      </c>
    </row>
    <row r="6" spans="1:2" x14ac:dyDescent="0.35">
      <c r="A6" s="16" t="s">
        <v>22</v>
      </c>
      <c r="B6" s="16" t="s">
        <v>298</v>
      </c>
    </row>
    <row r="7" spans="1:2" x14ac:dyDescent="0.35">
      <c r="A7" s="16" t="s">
        <v>23</v>
      </c>
      <c r="B7" s="16" t="s">
        <v>24</v>
      </c>
    </row>
    <row r="8" spans="1:2" x14ac:dyDescent="0.35">
      <c r="A8" s="16" t="s">
        <v>26</v>
      </c>
      <c r="B8" s="16" t="s">
        <v>27</v>
      </c>
    </row>
    <row r="9" spans="1:2" x14ac:dyDescent="0.35">
      <c r="A9" s="16" t="s">
        <v>28</v>
      </c>
      <c r="B9" s="16" t="s">
        <v>299</v>
      </c>
    </row>
    <row r="10" spans="1:2" x14ac:dyDescent="0.35">
      <c r="A10" s="16" t="s">
        <v>29</v>
      </c>
      <c r="B10" s="16" t="s">
        <v>30</v>
      </c>
    </row>
    <row r="11" spans="1:2" x14ac:dyDescent="0.35">
      <c r="A11" s="16" t="s">
        <v>31</v>
      </c>
      <c r="B11" s="16" t="s">
        <v>300</v>
      </c>
    </row>
    <row r="12" spans="1:2" x14ac:dyDescent="0.35">
      <c r="A12" s="16" t="s">
        <v>32</v>
      </c>
      <c r="B12" s="16" t="s">
        <v>301</v>
      </c>
    </row>
    <row r="13" spans="1:2" x14ac:dyDescent="0.35">
      <c r="A13" s="16" t="s">
        <v>33</v>
      </c>
      <c r="B13" s="16" t="s">
        <v>302</v>
      </c>
    </row>
    <row r="14" spans="1:2" x14ac:dyDescent="0.35">
      <c r="A14" s="16" t="s">
        <v>34</v>
      </c>
      <c r="B14" s="16" t="s">
        <v>303</v>
      </c>
    </row>
    <row r="15" spans="1:2" x14ac:dyDescent="0.35">
      <c r="A15" s="16" t="s">
        <v>35</v>
      </c>
      <c r="B15" s="16" t="s">
        <v>36</v>
      </c>
    </row>
    <row r="16" spans="1:2" x14ac:dyDescent="0.35">
      <c r="A16" s="16" t="s">
        <v>37</v>
      </c>
      <c r="B16" s="16" t="s">
        <v>304</v>
      </c>
    </row>
    <row r="17" spans="1:2" x14ac:dyDescent="0.35">
      <c r="A17" s="16" t="s">
        <v>38</v>
      </c>
      <c r="B17" s="16" t="s">
        <v>305</v>
      </c>
    </row>
    <row r="18" spans="1:2" x14ac:dyDescent="0.35">
      <c r="A18" s="16" t="s">
        <v>39</v>
      </c>
      <c r="B18" s="16" t="s">
        <v>306</v>
      </c>
    </row>
    <row r="19" spans="1:2" x14ac:dyDescent="0.35">
      <c r="A19" s="16" t="s">
        <v>40</v>
      </c>
      <c r="B19" s="16" t="s">
        <v>307</v>
      </c>
    </row>
    <row r="20" spans="1:2" x14ac:dyDescent="0.35">
      <c r="A20" s="16" t="s">
        <v>41</v>
      </c>
      <c r="B20" s="16" t="s">
        <v>42</v>
      </c>
    </row>
    <row r="21" spans="1:2" x14ac:dyDescent="0.35">
      <c r="A21" s="16" t="s">
        <v>43</v>
      </c>
      <c r="B21" s="16" t="s">
        <v>308</v>
      </c>
    </row>
    <row r="22" spans="1:2" x14ac:dyDescent="0.35">
      <c r="A22" s="16" t="s">
        <v>44</v>
      </c>
      <c r="B22" s="16" t="s">
        <v>309</v>
      </c>
    </row>
    <row r="23" spans="1:2" x14ac:dyDescent="0.35">
      <c r="A23" s="16" t="s">
        <v>45</v>
      </c>
      <c r="B23" s="16" t="s">
        <v>46</v>
      </c>
    </row>
    <row r="24" spans="1:2" x14ac:dyDescent="0.35">
      <c r="A24" s="16" t="s">
        <v>47</v>
      </c>
      <c r="B24" s="16" t="s">
        <v>48</v>
      </c>
    </row>
    <row r="25" spans="1:2" x14ac:dyDescent="0.35">
      <c r="A25" s="16" t="s">
        <v>49</v>
      </c>
      <c r="B25" s="16" t="s">
        <v>310</v>
      </c>
    </row>
    <row r="26" spans="1:2" x14ac:dyDescent="0.35">
      <c r="A26" s="16" t="s">
        <v>50</v>
      </c>
      <c r="B26" s="16" t="s">
        <v>51</v>
      </c>
    </row>
    <row r="27" spans="1:2" x14ac:dyDescent="0.35">
      <c r="A27" s="16" t="s">
        <v>52</v>
      </c>
      <c r="B27" s="16" t="s">
        <v>311</v>
      </c>
    </row>
    <row r="28" spans="1:2" x14ac:dyDescent="0.35">
      <c r="A28" s="16" t="s">
        <v>54</v>
      </c>
      <c r="B28" s="16" t="s">
        <v>312</v>
      </c>
    </row>
    <row r="29" spans="1:2" x14ac:dyDescent="0.35">
      <c r="A29" s="16" t="s">
        <v>55</v>
      </c>
      <c r="B29" s="16" t="s">
        <v>313</v>
      </c>
    </row>
    <row r="30" spans="1:2" x14ac:dyDescent="0.35">
      <c r="A30" s="16" t="s">
        <v>56</v>
      </c>
      <c r="B30" s="16" t="s">
        <v>314</v>
      </c>
    </row>
    <row r="31" spans="1:2" x14ac:dyDescent="0.35">
      <c r="A31" s="16" t="s">
        <v>57</v>
      </c>
      <c r="B31" s="16" t="s">
        <v>315</v>
      </c>
    </row>
    <row r="32" spans="1:2" x14ac:dyDescent="0.35">
      <c r="A32" s="16" t="s">
        <v>58</v>
      </c>
      <c r="B32" s="16" t="s">
        <v>316</v>
      </c>
    </row>
    <row r="33" spans="1:2" x14ac:dyDescent="0.35">
      <c r="A33" s="16" t="s">
        <v>59</v>
      </c>
      <c r="B33" s="16" t="s">
        <v>317</v>
      </c>
    </row>
    <row r="34" spans="1:2" x14ac:dyDescent="0.35">
      <c r="A34" s="16" t="s">
        <v>60</v>
      </c>
      <c r="B34" s="16" t="s">
        <v>61</v>
      </c>
    </row>
    <row r="35" spans="1:2" x14ac:dyDescent="0.35">
      <c r="A35" s="16" t="s">
        <v>62</v>
      </c>
      <c r="B35" s="16" t="s">
        <v>318</v>
      </c>
    </row>
    <row r="36" spans="1:2" x14ac:dyDescent="0.35">
      <c r="A36" s="16" t="s">
        <v>63</v>
      </c>
      <c r="B36" s="16" t="s">
        <v>319</v>
      </c>
    </row>
    <row r="37" spans="1:2" x14ac:dyDescent="0.35">
      <c r="A37" s="16" t="s">
        <v>320</v>
      </c>
      <c r="B37" s="16" t="s">
        <v>321</v>
      </c>
    </row>
    <row r="38" spans="1:2" x14ac:dyDescent="0.35">
      <c r="A38" s="16" t="s">
        <v>64</v>
      </c>
      <c r="B38" s="16" t="s">
        <v>322</v>
      </c>
    </row>
    <row r="39" spans="1:2" x14ac:dyDescent="0.35">
      <c r="A39" s="16" t="s">
        <v>65</v>
      </c>
      <c r="B39" s="16" t="s">
        <v>66</v>
      </c>
    </row>
    <row r="40" spans="1:2" x14ac:dyDescent="0.35">
      <c r="A40" s="16" t="s">
        <v>67</v>
      </c>
      <c r="B40" s="16" t="s">
        <v>323</v>
      </c>
    </row>
    <row r="41" spans="1:2" x14ac:dyDescent="0.35">
      <c r="A41" s="16" t="s">
        <v>68</v>
      </c>
      <c r="B41" s="16" t="s">
        <v>69</v>
      </c>
    </row>
    <row r="42" spans="1:2" x14ac:dyDescent="0.35">
      <c r="A42" s="16" t="s">
        <v>70</v>
      </c>
      <c r="B42" s="16" t="s">
        <v>324</v>
      </c>
    </row>
    <row r="43" spans="1:2" x14ac:dyDescent="0.35">
      <c r="A43" s="16" t="s">
        <v>72</v>
      </c>
      <c r="B43" s="16" t="s">
        <v>73</v>
      </c>
    </row>
    <row r="44" spans="1:2" x14ac:dyDescent="0.35">
      <c r="A44" s="16" t="s">
        <v>74</v>
      </c>
      <c r="B44" s="16" t="s">
        <v>325</v>
      </c>
    </row>
    <row r="45" spans="1:2" x14ac:dyDescent="0.35">
      <c r="A45" s="16" t="s">
        <v>75</v>
      </c>
      <c r="B45" s="16" t="s">
        <v>326</v>
      </c>
    </row>
    <row r="46" spans="1:2" x14ac:dyDescent="0.35">
      <c r="A46" s="16" t="s">
        <v>76</v>
      </c>
      <c r="B46" s="16" t="s">
        <v>77</v>
      </c>
    </row>
    <row r="47" spans="1:2" x14ac:dyDescent="0.35">
      <c r="A47" s="16" t="s">
        <v>78</v>
      </c>
      <c r="B47" s="16" t="s">
        <v>327</v>
      </c>
    </row>
    <row r="48" spans="1:2" x14ac:dyDescent="0.35">
      <c r="A48" s="16" t="s">
        <v>79</v>
      </c>
      <c r="B48" s="16" t="s">
        <v>80</v>
      </c>
    </row>
    <row r="49" spans="1:2" x14ac:dyDescent="0.35">
      <c r="A49" s="16" t="s">
        <v>81</v>
      </c>
      <c r="B49" s="16" t="s">
        <v>82</v>
      </c>
    </row>
    <row r="50" spans="1:2" x14ac:dyDescent="0.35">
      <c r="A50" s="16" t="s">
        <v>83</v>
      </c>
      <c r="B50" s="16" t="s">
        <v>328</v>
      </c>
    </row>
    <row r="51" spans="1:2" x14ac:dyDescent="0.35">
      <c r="A51" s="16" t="s">
        <v>84</v>
      </c>
      <c r="B51" s="16" t="s">
        <v>329</v>
      </c>
    </row>
    <row r="52" spans="1:2" x14ac:dyDescent="0.35">
      <c r="A52" s="16" t="s">
        <v>85</v>
      </c>
      <c r="B52" s="16" t="s">
        <v>86</v>
      </c>
    </row>
    <row r="53" spans="1:2" x14ac:dyDescent="0.35">
      <c r="A53" s="16" t="s">
        <v>87</v>
      </c>
      <c r="B53" s="16" t="s">
        <v>88</v>
      </c>
    </row>
    <row r="54" spans="1:2" x14ac:dyDescent="0.35">
      <c r="A54" s="16" t="s">
        <v>89</v>
      </c>
      <c r="B54" s="16" t="s">
        <v>330</v>
      </c>
    </row>
    <row r="55" spans="1:2" x14ac:dyDescent="0.35">
      <c r="A55" s="16" t="s">
        <v>90</v>
      </c>
      <c r="B55" s="16" t="s">
        <v>91</v>
      </c>
    </row>
    <row r="56" spans="1:2" x14ac:dyDescent="0.35">
      <c r="A56" s="16" t="s">
        <v>92</v>
      </c>
      <c r="B56" s="16" t="s">
        <v>331</v>
      </c>
    </row>
    <row r="57" spans="1:2" x14ac:dyDescent="0.35">
      <c r="A57" s="16" t="s">
        <v>93</v>
      </c>
      <c r="B57" s="16" t="s">
        <v>332</v>
      </c>
    </row>
    <row r="58" spans="1:2" x14ac:dyDescent="0.35">
      <c r="A58" s="16" t="s">
        <v>291</v>
      </c>
      <c r="B58" s="16" t="s">
        <v>333</v>
      </c>
    </row>
    <row r="59" spans="1:2" x14ac:dyDescent="0.35">
      <c r="A59" s="16" t="s">
        <v>94</v>
      </c>
      <c r="B59" s="16" t="s">
        <v>334</v>
      </c>
    </row>
    <row r="60" spans="1:2" x14ac:dyDescent="0.35">
      <c r="A60" s="16" t="s">
        <v>95</v>
      </c>
      <c r="B60" s="16" t="s">
        <v>335</v>
      </c>
    </row>
    <row r="61" spans="1:2" x14ac:dyDescent="0.35">
      <c r="A61" s="16" t="s">
        <v>96</v>
      </c>
      <c r="B61" s="16" t="s">
        <v>97</v>
      </c>
    </row>
    <row r="62" spans="1:2" x14ac:dyDescent="0.35">
      <c r="A62" s="16" t="s">
        <v>98</v>
      </c>
      <c r="B62" s="16" t="s">
        <v>99</v>
      </c>
    </row>
    <row r="63" spans="1:2" x14ac:dyDescent="0.35">
      <c r="A63" s="16" t="s">
        <v>100</v>
      </c>
      <c r="B63" s="16" t="s">
        <v>336</v>
      </c>
    </row>
    <row r="64" spans="1:2" x14ac:dyDescent="0.35">
      <c r="A64" s="16" t="s">
        <v>101</v>
      </c>
      <c r="B64" s="16" t="s">
        <v>102</v>
      </c>
    </row>
    <row r="65" spans="1:2" x14ac:dyDescent="0.35">
      <c r="A65" s="16" t="s">
        <v>103</v>
      </c>
      <c r="B65" s="16" t="s">
        <v>104</v>
      </c>
    </row>
    <row r="66" spans="1:2" x14ac:dyDescent="0.35">
      <c r="A66" s="16" t="s">
        <v>105</v>
      </c>
      <c r="B66" s="16" t="s">
        <v>337</v>
      </c>
    </row>
    <row r="67" spans="1:2" x14ac:dyDescent="0.35">
      <c r="A67" s="16" t="s">
        <v>106</v>
      </c>
      <c r="B67" s="16" t="s">
        <v>338</v>
      </c>
    </row>
    <row r="68" spans="1:2" x14ac:dyDescent="0.35">
      <c r="A68" s="16" t="s">
        <v>107</v>
      </c>
      <c r="B68" s="16" t="s">
        <v>108</v>
      </c>
    </row>
    <row r="69" spans="1:2" x14ac:dyDescent="0.35">
      <c r="A69" s="16" t="s">
        <v>109</v>
      </c>
      <c r="B69" s="16" t="s">
        <v>110</v>
      </c>
    </row>
    <row r="70" spans="1:2" x14ac:dyDescent="0.35">
      <c r="A70" s="16" t="s">
        <v>111</v>
      </c>
      <c r="B70" s="16" t="s">
        <v>112</v>
      </c>
    </row>
    <row r="71" spans="1:2" x14ac:dyDescent="0.35">
      <c r="A71" s="16" t="s">
        <v>113</v>
      </c>
      <c r="B71" s="16" t="s">
        <v>339</v>
      </c>
    </row>
    <row r="72" spans="1:2" x14ac:dyDescent="0.35">
      <c r="A72" s="16" t="s">
        <v>340</v>
      </c>
      <c r="B72" s="16" t="s">
        <v>341</v>
      </c>
    </row>
    <row r="73" spans="1:2" x14ac:dyDescent="0.35">
      <c r="A73" s="16" t="s">
        <v>114</v>
      </c>
      <c r="B73" s="16" t="s">
        <v>342</v>
      </c>
    </row>
    <row r="74" spans="1:2" x14ac:dyDescent="0.35">
      <c r="A74" s="16" t="s">
        <v>115</v>
      </c>
      <c r="B74" s="16" t="s">
        <v>343</v>
      </c>
    </row>
    <row r="75" spans="1:2" x14ac:dyDescent="0.35">
      <c r="A75" s="16" t="s">
        <v>116</v>
      </c>
      <c r="B75" s="16" t="s">
        <v>344</v>
      </c>
    </row>
    <row r="76" spans="1:2" x14ac:dyDescent="0.35">
      <c r="A76" s="16" t="s">
        <v>117</v>
      </c>
      <c r="B76" s="16" t="s">
        <v>118</v>
      </c>
    </row>
    <row r="77" spans="1:2" x14ac:dyDescent="0.35">
      <c r="A77" s="16" t="s">
        <v>119</v>
      </c>
      <c r="B77" s="16" t="s">
        <v>345</v>
      </c>
    </row>
    <row r="78" spans="1:2" x14ac:dyDescent="0.35">
      <c r="A78" s="16" t="s">
        <v>120</v>
      </c>
      <c r="B78" s="16" t="s">
        <v>121</v>
      </c>
    </row>
    <row r="79" spans="1:2" x14ac:dyDescent="0.35">
      <c r="A79" s="16" t="s">
        <v>122</v>
      </c>
      <c r="B79" s="16" t="s">
        <v>346</v>
      </c>
    </row>
    <row r="80" spans="1:2" x14ac:dyDescent="0.35">
      <c r="A80" s="16" t="s">
        <v>123</v>
      </c>
      <c r="B80" s="16" t="s">
        <v>124</v>
      </c>
    </row>
    <row r="81" spans="1:2" x14ac:dyDescent="0.35">
      <c r="A81" s="16" t="s">
        <v>125</v>
      </c>
      <c r="B81" s="16" t="s">
        <v>347</v>
      </c>
    </row>
    <row r="82" spans="1:2" x14ac:dyDescent="0.35">
      <c r="A82" s="16" t="s">
        <v>126</v>
      </c>
      <c r="B82" s="16" t="s">
        <v>127</v>
      </c>
    </row>
    <row r="83" spans="1:2" x14ac:dyDescent="0.35">
      <c r="A83" s="16" t="s">
        <v>128</v>
      </c>
      <c r="B83" s="16" t="s">
        <v>129</v>
      </c>
    </row>
    <row r="84" spans="1:2" x14ac:dyDescent="0.35">
      <c r="A84" s="16" t="s">
        <v>130</v>
      </c>
      <c r="B84" s="16" t="s">
        <v>131</v>
      </c>
    </row>
    <row r="85" spans="1:2" x14ac:dyDescent="0.35">
      <c r="A85" s="16" t="s">
        <v>132</v>
      </c>
      <c r="B85" s="16" t="s">
        <v>133</v>
      </c>
    </row>
    <row r="86" spans="1:2" x14ac:dyDescent="0.35">
      <c r="A86" s="16" t="s">
        <v>134</v>
      </c>
      <c r="B86" s="16" t="s">
        <v>135</v>
      </c>
    </row>
    <row r="87" spans="1:2" x14ac:dyDescent="0.35">
      <c r="A87" s="16" t="s">
        <v>136</v>
      </c>
      <c r="B87" s="16" t="s">
        <v>137</v>
      </c>
    </row>
    <row r="88" spans="1:2" x14ac:dyDescent="0.35">
      <c r="A88" s="16" t="s">
        <v>138</v>
      </c>
      <c r="B88" s="16" t="s">
        <v>139</v>
      </c>
    </row>
    <row r="89" spans="1:2" x14ac:dyDescent="0.35">
      <c r="A89" s="16" t="s">
        <v>140</v>
      </c>
      <c r="B89" s="16" t="s">
        <v>141</v>
      </c>
    </row>
    <row r="90" spans="1:2" x14ac:dyDescent="0.35">
      <c r="A90" s="16" t="s">
        <v>142</v>
      </c>
      <c r="B90" s="16" t="s">
        <v>143</v>
      </c>
    </row>
    <row r="91" spans="1:2" x14ac:dyDescent="0.35">
      <c r="A91" s="16" t="s">
        <v>348</v>
      </c>
      <c r="B91" s="16" t="s">
        <v>349</v>
      </c>
    </row>
    <row r="92" spans="1:2" x14ac:dyDescent="0.35">
      <c r="A92" s="16" t="s">
        <v>350</v>
      </c>
      <c r="B92" s="16" t="s">
        <v>351</v>
      </c>
    </row>
    <row r="93" spans="1:2" x14ac:dyDescent="0.35">
      <c r="A93" s="16" t="s">
        <v>352</v>
      </c>
      <c r="B93" s="16" t="s">
        <v>353</v>
      </c>
    </row>
    <row r="94" spans="1:2" x14ac:dyDescent="0.35">
      <c r="A94" s="16" t="s">
        <v>354</v>
      </c>
      <c r="B94" s="16" t="s">
        <v>355</v>
      </c>
    </row>
    <row r="95" spans="1:2" x14ac:dyDescent="0.35">
      <c r="A95" s="16" t="s">
        <v>356</v>
      </c>
      <c r="B95" s="16" t="s">
        <v>357</v>
      </c>
    </row>
    <row r="96" spans="1:2" x14ac:dyDescent="0.35">
      <c r="A96" s="16" t="s">
        <v>358</v>
      </c>
      <c r="B96" s="16" t="s">
        <v>359</v>
      </c>
    </row>
    <row r="97" spans="1:2" x14ac:dyDescent="0.35">
      <c r="A97" s="16" t="s">
        <v>360</v>
      </c>
      <c r="B97" s="16" t="s">
        <v>361</v>
      </c>
    </row>
    <row r="98" spans="1:2" x14ac:dyDescent="0.35">
      <c r="A98" s="16" t="s">
        <v>362</v>
      </c>
      <c r="B98" s="16" t="s">
        <v>363</v>
      </c>
    </row>
    <row r="99" spans="1:2" x14ac:dyDescent="0.35">
      <c r="A99" s="16" t="s">
        <v>364</v>
      </c>
      <c r="B99" s="16" t="s">
        <v>365</v>
      </c>
    </row>
    <row r="100" spans="1:2" x14ac:dyDescent="0.35">
      <c r="A100" s="16" t="s">
        <v>366</v>
      </c>
      <c r="B100" s="16" t="s">
        <v>367</v>
      </c>
    </row>
    <row r="101" spans="1:2" x14ac:dyDescent="0.35">
      <c r="A101" s="16" t="s">
        <v>368</v>
      </c>
      <c r="B101" s="16" t="s">
        <v>369</v>
      </c>
    </row>
    <row r="102" spans="1:2" x14ac:dyDescent="0.35">
      <c r="A102" s="16" t="s">
        <v>370</v>
      </c>
      <c r="B102" s="16" t="s">
        <v>371</v>
      </c>
    </row>
    <row r="103" spans="1:2" x14ac:dyDescent="0.35">
      <c r="A103" s="16" t="s">
        <v>372</v>
      </c>
      <c r="B103" s="16" t="s">
        <v>373</v>
      </c>
    </row>
    <row r="104" spans="1:2" x14ac:dyDescent="0.35">
      <c r="A104" s="16" t="s">
        <v>374</v>
      </c>
      <c r="B104" s="16" t="s">
        <v>375</v>
      </c>
    </row>
    <row r="105" spans="1:2" x14ac:dyDescent="0.35">
      <c r="A105" s="16" t="s">
        <v>376</v>
      </c>
      <c r="B105" s="16" t="s">
        <v>377</v>
      </c>
    </row>
    <row r="106" spans="1:2" x14ac:dyDescent="0.35">
      <c r="A106" s="16" t="s">
        <v>378</v>
      </c>
      <c r="B106" s="16" t="s">
        <v>379</v>
      </c>
    </row>
    <row r="107" spans="1:2" x14ac:dyDescent="0.35">
      <c r="A107" s="16" t="s">
        <v>380</v>
      </c>
      <c r="B107" s="16" t="s">
        <v>381</v>
      </c>
    </row>
    <row r="108" spans="1:2" x14ac:dyDescent="0.35">
      <c r="A108" s="16" t="s">
        <v>382</v>
      </c>
      <c r="B108" s="16" t="s">
        <v>383</v>
      </c>
    </row>
    <row r="109" spans="1:2" x14ac:dyDescent="0.35">
      <c r="A109" s="16" t="s">
        <v>384</v>
      </c>
      <c r="B109" s="16" t="s">
        <v>385</v>
      </c>
    </row>
    <row r="110" spans="1:2" x14ac:dyDescent="0.35">
      <c r="A110" s="16" t="s">
        <v>386</v>
      </c>
      <c r="B110" s="16" t="s">
        <v>387</v>
      </c>
    </row>
    <row r="111" spans="1:2" x14ac:dyDescent="0.35">
      <c r="A111" s="16" t="s">
        <v>388</v>
      </c>
      <c r="B111" s="16" t="s">
        <v>389</v>
      </c>
    </row>
    <row r="112" spans="1:2" x14ac:dyDescent="0.35">
      <c r="A112" s="16" t="s">
        <v>390</v>
      </c>
      <c r="B112" s="16" t="s">
        <v>391</v>
      </c>
    </row>
    <row r="113" spans="1:2" x14ac:dyDescent="0.35">
      <c r="A113" s="16" t="s">
        <v>392</v>
      </c>
      <c r="B113" s="16" t="s">
        <v>393</v>
      </c>
    </row>
    <row r="114" spans="1:2" x14ac:dyDescent="0.35">
      <c r="A114" s="16" t="s">
        <v>394</v>
      </c>
      <c r="B114" s="16" t="s">
        <v>395</v>
      </c>
    </row>
    <row r="115" spans="1:2" x14ac:dyDescent="0.35">
      <c r="A115" s="16" t="s">
        <v>396</v>
      </c>
      <c r="B115" s="16" t="s">
        <v>397</v>
      </c>
    </row>
    <row r="116" spans="1:2" x14ac:dyDescent="0.35">
      <c r="A116" s="16" t="s">
        <v>398</v>
      </c>
      <c r="B116" s="16" t="s">
        <v>399</v>
      </c>
    </row>
    <row r="117" spans="1:2" x14ac:dyDescent="0.35">
      <c r="A117" s="16" t="s">
        <v>400</v>
      </c>
      <c r="B117" s="16" t="s">
        <v>401</v>
      </c>
    </row>
    <row r="118" spans="1:2" x14ac:dyDescent="0.35">
      <c r="A118" s="16" t="s">
        <v>402</v>
      </c>
      <c r="B118" s="16" t="s">
        <v>403</v>
      </c>
    </row>
    <row r="119" spans="1:2" x14ac:dyDescent="0.35">
      <c r="A119" s="16" t="s">
        <v>404</v>
      </c>
      <c r="B119" s="16" t="s">
        <v>405</v>
      </c>
    </row>
    <row r="120" spans="1:2" x14ac:dyDescent="0.35">
      <c r="A120" s="16" t="s">
        <v>406</v>
      </c>
      <c r="B120" s="16" t="s">
        <v>407</v>
      </c>
    </row>
    <row r="121" spans="1:2" x14ac:dyDescent="0.35">
      <c r="A121" s="16" t="s">
        <v>408</v>
      </c>
      <c r="B121" s="16" t="s">
        <v>409</v>
      </c>
    </row>
    <row r="122" spans="1:2" x14ac:dyDescent="0.35">
      <c r="A122" s="16" t="s">
        <v>410</v>
      </c>
      <c r="B122" s="16" t="s">
        <v>411</v>
      </c>
    </row>
    <row r="123" spans="1:2" x14ac:dyDescent="0.35">
      <c r="A123" s="16" t="s">
        <v>412</v>
      </c>
      <c r="B123" s="16" t="s">
        <v>413</v>
      </c>
    </row>
    <row r="124" spans="1:2" x14ac:dyDescent="0.35">
      <c r="A124" s="16" t="s">
        <v>414</v>
      </c>
      <c r="B124" s="16" t="s">
        <v>415</v>
      </c>
    </row>
    <row r="125" spans="1:2" x14ac:dyDescent="0.35">
      <c r="A125" s="16" t="s">
        <v>144</v>
      </c>
      <c r="B125" s="16" t="s">
        <v>416</v>
      </c>
    </row>
    <row r="126" spans="1:2" x14ac:dyDescent="0.35">
      <c r="A126" s="16" t="s">
        <v>145</v>
      </c>
      <c r="B126" s="16" t="s">
        <v>417</v>
      </c>
    </row>
    <row r="127" spans="1:2" x14ac:dyDescent="0.35">
      <c r="A127" s="16" t="s">
        <v>146</v>
      </c>
      <c r="B127" s="16" t="s">
        <v>147</v>
      </c>
    </row>
    <row r="128" spans="1:2" x14ac:dyDescent="0.35">
      <c r="A128" s="16" t="s">
        <v>148</v>
      </c>
      <c r="B128" s="16" t="s">
        <v>149</v>
      </c>
    </row>
    <row r="129" spans="1:2" x14ac:dyDescent="0.35">
      <c r="A129" s="16" t="s">
        <v>150</v>
      </c>
      <c r="B129" s="16" t="s">
        <v>418</v>
      </c>
    </row>
    <row r="130" spans="1:2" x14ac:dyDescent="0.35">
      <c r="A130" s="16" t="s">
        <v>151</v>
      </c>
      <c r="B130" s="16" t="s">
        <v>419</v>
      </c>
    </row>
    <row r="131" spans="1:2" x14ac:dyDescent="0.35">
      <c r="A131" s="16" t="s">
        <v>152</v>
      </c>
      <c r="B131" s="16" t="s">
        <v>153</v>
      </c>
    </row>
    <row r="132" spans="1:2" x14ac:dyDescent="0.35">
      <c r="A132" s="16" t="s">
        <v>154</v>
      </c>
      <c r="B132" s="16" t="s">
        <v>155</v>
      </c>
    </row>
    <row r="133" spans="1:2" x14ac:dyDescent="0.35">
      <c r="A133" s="16" t="s">
        <v>156</v>
      </c>
      <c r="B133" s="16" t="s">
        <v>157</v>
      </c>
    </row>
    <row r="134" spans="1:2" x14ac:dyDescent="0.35">
      <c r="A134" s="16" t="s">
        <v>158</v>
      </c>
      <c r="B134" s="16" t="s">
        <v>159</v>
      </c>
    </row>
    <row r="135" spans="1:2" x14ac:dyDescent="0.35">
      <c r="A135" s="16" t="s">
        <v>160</v>
      </c>
      <c r="B135" s="16" t="s">
        <v>161</v>
      </c>
    </row>
    <row r="136" spans="1:2" x14ac:dyDescent="0.35">
      <c r="A136" s="16" t="s">
        <v>420</v>
      </c>
      <c r="B136" s="16" t="s">
        <v>421</v>
      </c>
    </row>
    <row r="137" spans="1:2" x14ac:dyDescent="0.35">
      <c r="A137" s="16" t="s">
        <v>162</v>
      </c>
      <c r="B137" s="16" t="s">
        <v>163</v>
      </c>
    </row>
    <row r="138" spans="1:2" x14ac:dyDescent="0.35">
      <c r="A138" s="16" t="s">
        <v>164</v>
      </c>
      <c r="B138" s="16" t="s">
        <v>165</v>
      </c>
    </row>
    <row r="139" spans="1:2" x14ac:dyDescent="0.35">
      <c r="A139" s="16" t="s">
        <v>166</v>
      </c>
      <c r="B139" s="16" t="s">
        <v>422</v>
      </c>
    </row>
    <row r="140" spans="1:2" x14ac:dyDescent="0.35">
      <c r="A140" s="16" t="s">
        <v>167</v>
      </c>
      <c r="B140" s="16" t="s">
        <v>168</v>
      </c>
    </row>
    <row r="141" spans="1:2" x14ac:dyDescent="0.35">
      <c r="A141" s="16" t="s">
        <v>169</v>
      </c>
      <c r="B141" s="16" t="s">
        <v>170</v>
      </c>
    </row>
    <row r="142" spans="1:2" x14ac:dyDescent="0.35">
      <c r="A142" s="16" t="s">
        <v>171</v>
      </c>
      <c r="B142" s="16" t="s">
        <v>423</v>
      </c>
    </row>
    <row r="143" spans="1:2" x14ac:dyDescent="0.35">
      <c r="A143" s="16" t="s">
        <v>172</v>
      </c>
      <c r="B143" s="16" t="s">
        <v>424</v>
      </c>
    </row>
    <row r="144" spans="1:2" x14ac:dyDescent="0.35">
      <c r="A144" s="16" t="s">
        <v>173</v>
      </c>
      <c r="B144" s="16" t="s">
        <v>174</v>
      </c>
    </row>
    <row r="145" spans="1:2" x14ac:dyDescent="0.35">
      <c r="A145" s="16" t="s">
        <v>175</v>
      </c>
      <c r="B145" s="16" t="s">
        <v>176</v>
      </c>
    </row>
    <row r="146" spans="1:2" x14ac:dyDescent="0.35">
      <c r="A146" s="16" t="s">
        <v>177</v>
      </c>
      <c r="B146" s="16" t="s">
        <v>178</v>
      </c>
    </row>
    <row r="147" spans="1:2" x14ac:dyDescent="0.35">
      <c r="A147" s="16" t="s">
        <v>179</v>
      </c>
      <c r="B147" s="16" t="s">
        <v>180</v>
      </c>
    </row>
    <row r="148" spans="1:2" x14ac:dyDescent="0.35">
      <c r="A148" s="16" t="s">
        <v>181</v>
      </c>
      <c r="B148" s="16" t="s">
        <v>182</v>
      </c>
    </row>
    <row r="149" spans="1:2" x14ac:dyDescent="0.35">
      <c r="A149" s="16" t="s">
        <v>183</v>
      </c>
      <c r="B149" s="16" t="s">
        <v>184</v>
      </c>
    </row>
    <row r="150" spans="1:2" x14ac:dyDescent="0.35">
      <c r="A150" s="16" t="s">
        <v>185</v>
      </c>
      <c r="B150" s="16" t="s">
        <v>186</v>
      </c>
    </row>
    <row r="151" spans="1:2" x14ac:dyDescent="0.35">
      <c r="A151" s="16" t="s">
        <v>187</v>
      </c>
      <c r="B151" s="16" t="s">
        <v>188</v>
      </c>
    </row>
    <row r="152" spans="1:2" x14ac:dyDescent="0.35">
      <c r="A152" s="16" t="s">
        <v>189</v>
      </c>
      <c r="B152" s="16" t="s">
        <v>190</v>
      </c>
    </row>
    <row r="153" spans="1:2" x14ac:dyDescent="0.35">
      <c r="A153" s="16" t="s">
        <v>425</v>
      </c>
      <c r="B153" s="16" t="s">
        <v>426</v>
      </c>
    </row>
    <row r="154" spans="1:2" x14ac:dyDescent="0.35">
      <c r="A154" s="16" t="s">
        <v>427</v>
      </c>
      <c r="B154" s="16" t="s">
        <v>428</v>
      </c>
    </row>
    <row r="155" spans="1:2" x14ac:dyDescent="0.35">
      <c r="A155" s="16" t="s">
        <v>191</v>
      </c>
      <c r="B155" s="16" t="s">
        <v>192</v>
      </c>
    </row>
    <row r="156" spans="1:2" x14ac:dyDescent="0.35">
      <c r="A156" s="16" t="s">
        <v>193</v>
      </c>
      <c r="B156" s="16" t="s">
        <v>194</v>
      </c>
    </row>
    <row r="157" spans="1:2" x14ac:dyDescent="0.35">
      <c r="A157" s="16" t="s">
        <v>195</v>
      </c>
      <c r="B157" s="16" t="s">
        <v>196</v>
      </c>
    </row>
    <row r="158" spans="1:2" x14ac:dyDescent="0.35">
      <c r="A158" s="16" t="s">
        <v>197</v>
      </c>
      <c r="B158" s="16" t="s">
        <v>198</v>
      </c>
    </row>
    <row r="159" spans="1:2" x14ac:dyDescent="0.35">
      <c r="A159" s="16" t="s">
        <v>199</v>
      </c>
      <c r="B159" s="16" t="s">
        <v>200</v>
      </c>
    </row>
    <row r="160" spans="1:2" x14ac:dyDescent="0.35">
      <c r="A160" s="16" t="s">
        <v>201</v>
      </c>
      <c r="B160" s="16" t="s">
        <v>202</v>
      </c>
    </row>
    <row r="161" spans="1:2" x14ac:dyDescent="0.35">
      <c r="A161" s="16" t="s">
        <v>203</v>
      </c>
      <c r="B161" s="16" t="s">
        <v>429</v>
      </c>
    </row>
    <row r="162" spans="1:2" x14ac:dyDescent="0.35">
      <c r="A162" s="16" t="s">
        <v>204</v>
      </c>
      <c r="B162" s="16" t="s">
        <v>430</v>
      </c>
    </row>
    <row r="163" spans="1:2" x14ac:dyDescent="0.35">
      <c r="A163" s="16" t="s">
        <v>205</v>
      </c>
      <c r="B163" s="16" t="s">
        <v>431</v>
      </c>
    </row>
    <row r="164" spans="1:2" x14ac:dyDescent="0.35">
      <c r="A164" s="16" t="s">
        <v>206</v>
      </c>
      <c r="B164" s="16" t="s">
        <v>432</v>
      </c>
    </row>
    <row r="165" spans="1:2" x14ac:dyDescent="0.35">
      <c r="A165" s="16" t="s">
        <v>207</v>
      </c>
      <c r="B165" s="16" t="s">
        <v>433</v>
      </c>
    </row>
    <row r="166" spans="1:2" x14ac:dyDescent="0.35">
      <c r="A166" s="16" t="s">
        <v>208</v>
      </c>
      <c r="B166" s="16" t="s">
        <v>434</v>
      </c>
    </row>
    <row r="167" spans="1:2" x14ac:dyDescent="0.35">
      <c r="A167" s="16" t="s">
        <v>209</v>
      </c>
      <c r="B167" s="16" t="s">
        <v>435</v>
      </c>
    </row>
    <row r="168" spans="1:2" x14ac:dyDescent="0.35">
      <c r="A168" s="16" t="s">
        <v>436</v>
      </c>
      <c r="B168" s="16" t="s">
        <v>437</v>
      </c>
    </row>
    <row r="169" spans="1:2" x14ac:dyDescent="0.35">
      <c r="A169" s="16" t="s">
        <v>210</v>
      </c>
      <c r="B169" s="16" t="s">
        <v>438</v>
      </c>
    </row>
    <row r="170" spans="1:2" x14ac:dyDescent="0.35">
      <c r="A170" s="16" t="s">
        <v>211</v>
      </c>
      <c r="B170" s="16" t="s">
        <v>439</v>
      </c>
    </row>
    <row r="171" spans="1:2" x14ac:dyDescent="0.35">
      <c r="A171" s="16" t="s">
        <v>212</v>
      </c>
      <c r="B171" s="16" t="s">
        <v>440</v>
      </c>
    </row>
    <row r="172" spans="1:2" x14ac:dyDescent="0.35">
      <c r="A172" s="16" t="s">
        <v>441</v>
      </c>
      <c r="B172" s="16" t="s">
        <v>442</v>
      </c>
    </row>
    <row r="173" spans="1:2" x14ac:dyDescent="0.35">
      <c r="A173" s="16" t="s">
        <v>287</v>
      </c>
      <c r="B173" s="16" t="s">
        <v>443</v>
      </c>
    </row>
    <row r="174" spans="1:2" x14ac:dyDescent="0.35">
      <c r="A174" s="16" t="s">
        <v>213</v>
      </c>
      <c r="B174" s="16" t="s">
        <v>444</v>
      </c>
    </row>
    <row r="175" spans="1:2" x14ac:dyDescent="0.35">
      <c r="A175" s="16" t="s">
        <v>214</v>
      </c>
      <c r="B175" s="16" t="s">
        <v>445</v>
      </c>
    </row>
    <row r="176" spans="1:2" x14ac:dyDescent="0.35">
      <c r="A176" s="16" t="s">
        <v>215</v>
      </c>
      <c r="B176" s="16" t="s">
        <v>446</v>
      </c>
    </row>
    <row r="177" spans="1:2" x14ac:dyDescent="0.35">
      <c r="A177" s="16" t="s">
        <v>216</v>
      </c>
      <c r="B177" s="16" t="s">
        <v>447</v>
      </c>
    </row>
    <row r="178" spans="1:2" x14ac:dyDescent="0.35">
      <c r="A178" s="16" t="s">
        <v>217</v>
      </c>
      <c r="B178" s="16" t="s">
        <v>448</v>
      </c>
    </row>
    <row r="179" spans="1:2" x14ac:dyDescent="0.35">
      <c r="A179" s="16" t="s">
        <v>218</v>
      </c>
      <c r="B179" s="16" t="s">
        <v>449</v>
      </c>
    </row>
    <row r="180" spans="1:2" x14ac:dyDescent="0.35">
      <c r="A180" s="16" t="s">
        <v>219</v>
      </c>
      <c r="B180" s="16" t="s">
        <v>450</v>
      </c>
    </row>
    <row r="181" spans="1:2" x14ac:dyDescent="0.35">
      <c r="A181" s="16" t="s">
        <v>220</v>
      </c>
      <c r="B181" s="16" t="s">
        <v>451</v>
      </c>
    </row>
    <row r="182" spans="1:2" x14ac:dyDescent="0.35">
      <c r="A182" s="16" t="s">
        <v>221</v>
      </c>
      <c r="B182" s="16" t="s">
        <v>452</v>
      </c>
    </row>
    <row r="183" spans="1:2" x14ac:dyDescent="0.35">
      <c r="A183" s="16" t="s">
        <v>288</v>
      </c>
      <c r="B183" s="16" t="s">
        <v>453</v>
      </c>
    </row>
    <row r="184" spans="1:2" x14ac:dyDescent="0.35">
      <c r="A184" s="16" t="s">
        <v>222</v>
      </c>
      <c r="B184" s="16" t="s">
        <v>454</v>
      </c>
    </row>
    <row r="185" spans="1:2" x14ac:dyDescent="0.35">
      <c r="A185" s="16" t="s">
        <v>223</v>
      </c>
      <c r="B185" s="16" t="s">
        <v>455</v>
      </c>
    </row>
    <row r="186" spans="1:2" x14ac:dyDescent="0.35">
      <c r="A186" s="16" t="s">
        <v>456</v>
      </c>
      <c r="B186" s="16" t="s">
        <v>457</v>
      </c>
    </row>
    <row r="187" spans="1:2" x14ac:dyDescent="0.35">
      <c r="A187" s="16" t="s">
        <v>224</v>
      </c>
      <c r="B187" s="16" t="s">
        <v>458</v>
      </c>
    </row>
    <row r="188" spans="1:2" x14ac:dyDescent="0.35">
      <c r="A188" s="16" t="s">
        <v>225</v>
      </c>
      <c r="B188" s="16" t="s">
        <v>459</v>
      </c>
    </row>
    <row r="189" spans="1:2" x14ac:dyDescent="0.35">
      <c r="A189" s="16" t="s">
        <v>226</v>
      </c>
      <c r="B189" s="16" t="s">
        <v>460</v>
      </c>
    </row>
    <row r="190" spans="1:2" x14ac:dyDescent="0.35">
      <c r="A190" s="16" t="s">
        <v>227</v>
      </c>
      <c r="B190" s="16" t="s">
        <v>461</v>
      </c>
    </row>
    <row r="191" spans="1:2" x14ac:dyDescent="0.35">
      <c r="A191" s="16" t="s">
        <v>289</v>
      </c>
      <c r="B191" s="16" t="s">
        <v>462</v>
      </c>
    </row>
    <row r="192" spans="1:2" x14ac:dyDescent="0.35">
      <c r="A192" s="16" t="s">
        <v>228</v>
      </c>
      <c r="B192" s="16" t="s">
        <v>463</v>
      </c>
    </row>
    <row r="193" spans="1:2" x14ac:dyDescent="0.35">
      <c r="A193" s="16" t="s">
        <v>229</v>
      </c>
      <c r="B193" s="16" t="s">
        <v>464</v>
      </c>
    </row>
    <row r="194" spans="1:2" x14ac:dyDescent="0.35">
      <c r="A194" s="16" t="s">
        <v>230</v>
      </c>
      <c r="B194" s="16" t="s">
        <v>231</v>
      </c>
    </row>
    <row r="195" spans="1:2" x14ac:dyDescent="0.35">
      <c r="A195" s="16" t="s">
        <v>232</v>
      </c>
      <c r="B195" s="16" t="s">
        <v>233</v>
      </c>
    </row>
    <row r="196" spans="1:2" x14ac:dyDescent="0.35">
      <c r="A196" s="16" t="s">
        <v>234</v>
      </c>
      <c r="B196" s="16" t="s">
        <v>235</v>
      </c>
    </row>
    <row r="197" spans="1:2" x14ac:dyDescent="0.35">
      <c r="A197" s="16" t="s">
        <v>236</v>
      </c>
      <c r="B197" s="16" t="s">
        <v>237</v>
      </c>
    </row>
    <row r="198" spans="1:2" x14ac:dyDescent="0.35">
      <c r="A198" s="16" t="s">
        <v>238</v>
      </c>
      <c r="B198" s="16" t="s">
        <v>239</v>
      </c>
    </row>
    <row r="199" spans="1:2" x14ac:dyDescent="0.35">
      <c r="A199" s="16" t="s">
        <v>240</v>
      </c>
      <c r="B199" s="16" t="s">
        <v>241</v>
      </c>
    </row>
    <row r="200" spans="1:2" x14ac:dyDescent="0.35">
      <c r="A200" s="16" t="s">
        <v>242</v>
      </c>
      <c r="B200" s="16" t="s">
        <v>243</v>
      </c>
    </row>
    <row r="201" spans="1:2" x14ac:dyDescent="0.35">
      <c r="A201" s="16" t="s">
        <v>244</v>
      </c>
      <c r="B201" s="16" t="s">
        <v>245</v>
      </c>
    </row>
    <row r="202" spans="1:2" x14ac:dyDescent="0.35">
      <c r="A202" s="16" t="s">
        <v>246</v>
      </c>
      <c r="B202" s="16" t="s">
        <v>247</v>
      </c>
    </row>
    <row r="203" spans="1:2" x14ac:dyDescent="0.35">
      <c r="A203" s="16" t="s">
        <v>248</v>
      </c>
      <c r="B203" s="16" t="s">
        <v>465</v>
      </c>
    </row>
    <row r="204" spans="1:2" x14ac:dyDescent="0.35">
      <c r="A204" s="16" t="s">
        <v>249</v>
      </c>
      <c r="B204" s="16" t="s">
        <v>250</v>
      </c>
    </row>
    <row r="205" spans="1:2" x14ac:dyDescent="0.35">
      <c r="A205" s="16" t="s">
        <v>251</v>
      </c>
      <c r="B205" s="16" t="s">
        <v>252</v>
      </c>
    </row>
    <row r="206" spans="1:2" x14ac:dyDescent="0.35">
      <c r="A206" s="16" t="s">
        <v>253</v>
      </c>
      <c r="B206" s="16" t="s">
        <v>254</v>
      </c>
    </row>
    <row r="207" spans="1:2" x14ac:dyDescent="0.35">
      <c r="A207" s="16" t="s">
        <v>255</v>
      </c>
      <c r="B207" s="16" t="s">
        <v>256</v>
      </c>
    </row>
    <row r="208" spans="1:2" x14ac:dyDescent="0.35">
      <c r="A208" s="16" t="s">
        <v>257</v>
      </c>
      <c r="B208" s="16" t="s">
        <v>466</v>
      </c>
    </row>
    <row r="209" spans="1:2" x14ac:dyDescent="0.35">
      <c r="A209" s="16" t="s">
        <v>258</v>
      </c>
      <c r="B209" s="16" t="s">
        <v>467</v>
      </c>
    </row>
    <row r="210" spans="1:2" x14ac:dyDescent="0.35">
      <c r="A210" s="16" t="s">
        <v>259</v>
      </c>
      <c r="B210" s="16" t="s">
        <v>260</v>
      </c>
    </row>
    <row r="211" spans="1:2" x14ac:dyDescent="0.35">
      <c r="A211" s="16" t="s">
        <v>261</v>
      </c>
      <c r="B211" s="16" t="s">
        <v>262</v>
      </c>
    </row>
    <row r="212" spans="1:2" x14ac:dyDescent="0.35">
      <c r="A212" s="16" t="s">
        <v>263</v>
      </c>
      <c r="B212" s="16" t="s">
        <v>468</v>
      </c>
    </row>
    <row r="213" spans="1:2" x14ac:dyDescent="0.35">
      <c r="A213" s="16" t="s">
        <v>264</v>
      </c>
      <c r="B213" s="16" t="s">
        <v>469</v>
      </c>
    </row>
    <row r="214" spans="1:2" x14ac:dyDescent="0.35">
      <c r="A214" s="16" t="s">
        <v>265</v>
      </c>
      <c r="B214" s="16" t="s">
        <v>266</v>
      </c>
    </row>
    <row r="215" spans="1:2" x14ac:dyDescent="0.35">
      <c r="A215" s="16" t="s">
        <v>267</v>
      </c>
      <c r="B215" s="16" t="s">
        <v>470</v>
      </c>
    </row>
    <row r="216" spans="1:2" x14ac:dyDescent="0.35">
      <c r="A216" s="16" t="s">
        <v>268</v>
      </c>
      <c r="B216" s="16" t="s">
        <v>471</v>
      </c>
    </row>
    <row r="217" spans="1:2" x14ac:dyDescent="0.35">
      <c r="A217" s="16" t="s">
        <v>269</v>
      </c>
      <c r="B217" s="16" t="s">
        <v>472</v>
      </c>
    </row>
    <row r="218" spans="1:2" x14ac:dyDescent="0.35">
      <c r="A218" s="16" t="s">
        <v>270</v>
      </c>
      <c r="B218" s="16" t="s">
        <v>473</v>
      </c>
    </row>
    <row r="219" spans="1:2" x14ac:dyDescent="0.35">
      <c r="A219" s="16" t="s">
        <v>271</v>
      </c>
      <c r="B219" s="16" t="s">
        <v>272</v>
      </c>
    </row>
    <row r="220" spans="1:2" x14ac:dyDescent="0.35">
      <c r="A220" s="16" t="s">
        <v>273</v>
      </c>
      <c r="B220" s="16" t="s">
        <v>474</v>
      </c>
    </row>
    <row r="221" spans="1:2" x14ac:dyDescent="0.35">
      <c r="A221" s="16" t="s">
        <v>274</v>
      </c>
      <c r="B221" s="16" t="s">
        <v>475</v>
      </c>
    </row>
    <row r="222" spans="1:2" x14ac:dyDescent="0.35">
      <c r="A222" s="16" t="s">
        <v>275</v>
      </c>
      <c r="B222" s="16" t="s">
        <v>476</v>
      </c>
    </row>
    <row r="223" spans="1:2" x14ac:dyDescent="0.35">
      <c r="A223" s="16" t="s">
        <v>276</v>
      </c>
      <c r="B223" s="16" t="s">
        <v>277</v>
      </c>
    </row>
    <row r="224" spans="1:2" x14ac:dyDescent="0.35">
      <c r="A224" s="16" t="s">
        <v>278</v>
      </c>
      <c r="B224" s="16" t="s">
        <v>477</v>
      </c>
    </row>
    <row r="225" spans="1:2" x14ac:dyDescent="0.35">
      <c r="A225" s="16" t="s">
        <v>279</v>
      </c>
      <c r="B225" s="16" t="s">
        <v>478</v>
      </c>
    </row>
    <row r="226" spans="1:2" x14ac:dyDescent="0.35">
      <c r="A226" s="16" t="s">
        <v>280</v>
      </c>
      <c r="B226" s="16" t="s">
        <v>479</v>
      </c>
    </row>
    <row r="227" spans="1:2" x14ac:dyDescent="0.35">
      <c r="A227" s="16" t="s">
        <v>281</v>
      </c>
      <c r="B227" s="16" t="s">
        <v>480</v>
      </c>
    </row>
    <row r="228" spans="1:2" x14ac:dyDescent="0.35">
      <c r="A228" s="16" t="s">
        <v>282</v>
      </c>
      <c r="B228" s="16" t="s">
        <v>481</v>
      </c>
    </row>
    <row r="229" spans="1:2" x14ac:dyDescent="0.35">
      <c r="A229" s="16" t="s">
        <v>482</v>
      </c>
      <c r="B229" s="16" t="s">
        <v>483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Base</vt:lpstr>
      <vt:lpstr>Entidades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Fassel Buitrago Gil</dc:creator>
  <cp:lastModifiedBy>Leonardo Fassel Buitrago Gil</cp:lastModifiedBy>
  <dcterms:created xsi:type="dcterms:W3CDTF">2022-08-24T14:34:39Z</dcterms:created>
  <dcterms:modified xsi:type="dcterms:W3CDTF">2024-03-20T16:26:41Z</dcterms:modified>
</cp:coreProperties>
</file>