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44" i="1" l="1"/>
  <c r="C36" i="1" l="1"/>
  <c r="B9" i="2"/>
  <c r="C23" i="1" l="1"/>
  <c r="C17" i="1" l="1"/>
  <c r="C4" i="1" l="1"/>
  <c r="C7" i="1" s="1"/>
  <c r="C18" i="1" s="1"/>
  <c r="C21" i="1" s="1"/>
  <c r="C24" i="1" s="1"/>
  <c r="C26" i="1" s="1"/>
  <c r="C37" i="1" s="1"/>
  <c r="C39" i="1" l="1"/>
  <c r="C45" i="1" s="1"/>
  <c r="C47" i="1" s="1"/>
</calcChain>
</file>

<file path=xl/sharedStrings.xml><?xml version="1.0" encoding="utf-8"?>
<sst xmlns="http://schemas.openxmlformats.org/spreadsheetml/2006/main" count="259" uniqueCount="67">
  <si>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</si>
  <si>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</si>
  <si>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</si>
  <si>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</si>
  <si>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</si>
  <si>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</si>
  <si>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</si>
  <si>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</si>
  <si>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</si>
  <si>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</si>
  <si>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</si>
  <si>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</si>
  <si>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</si>
  <si>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</si>
  <si>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</si>
  <si>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</si>
  <si>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</si>
  <si>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</si>
  <si>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Sobretasa al ACPM mes de Mayo 2021</t>
  </si>
  <si>
    <t>138</t>
  </si>
  <si>
    <t>Cooperativa Ayatawacoop</t>
  </si>
  <si>
    <t>SOBRETASA DIESEL ZEUSS SAS</t>
  </si>
  <si>
    <t>143</t>
  </si>
  <si>
    <t>ZEUSS SAS</t>
  </si>
  <si>
    <t>SB</t>
  </si>
  <si>
    <t>SA</t>
  </si>
  <si>
    <t>DB</t>
  </si>
  <si>
    <t>TTL</t>
  </si>
  <si>
    <t>SOBRETASA NACIONAL AL ACPM DEL MES DE MAYO DE 2021</t>
  </si>
  <si>
    <t>COOPERATIVA MULTIACTIVA DE PIMPINEROS DEL NORTE - COOMULPINORT-</t>
  </si>
  <si>
    <t>SOBRETASA AL ACPM MES DE MAYO</t>
  </si>
  <si>
    <t>P&amp;B PETROLEOS Y BIOCOMBUSTIBLES SAS</t>
  </si>
  <si>
    <t>PAGO ACPM MAYO 2021</t>
  </si>
  <si>
    <t>PUMA ENERGY COLOMBIA COMSBUSTIBLES</t>
  </si>
  <si>
    <t>2021-05</t>
  </si>
  <si>
    <t>000</t>
  </si>
  <si>
    <t>COMERCIALIZADORA PROXXON SA</t>
  </si>
  <si>
    <t>PAGO SOBRETASA ACPM PG MAYO2021</t>
  </si>
  <si>
    <t>138 - MINISTERIO DE HACIENDA Y CREDITO PUBLICO GESTION GENERAL</t>
  </si>
  <si>
    <t>PETROMIL SAS</t>
  </si>
  <si>
    <t>Pago Sobretasa ACPM periodo gravable mayo 2021</t>
  </si>
  <si>
    <t>138 - Ministerio de Hacienda y Crédito Publico Gestion General</t>
  </si>
  <si>
    <t>Organización Terpel SA</t>
  </si>
  <si>
    <t>SOBRETASA AL ACPM</t>
  </si>
  <si>
    <t>ZAPATA Y VELASQUEZ SAS</t>
  </si>
  <si>
    <t>SOBRETASA ACPM MAYO</t>
  </si>
  <si>
    <t>137</t>
  </si>
  <si>
    <t>OCTANO DE COLOMBIA SAS</t>
  </si>
  <si>
    <t>PAGO SOBRETASA ACPM MAYO 2021</t>
  </si>
  <si>
    <t>PETROLEOS Y DERIVADOS DE COLOMBIA SA</t>
  </si>
  <si>
    <t>RENDIMIENTOS FINANCIEROS JUN 2021</t>
  </si>
  <si>
    <t>433</t>
  </si>
  <si>
    <t>INSTITUTO TRIANGULO SA</t>
  </si>
  <si>
    <t>Pago Sobretasa al ACPM mes de Junio 2021</t>
  </si>
  <si>
    <t>SOBRETASA AL ACPM MES DE JUNIO 2021</t>
  </si>
  <si>
    <t>SOBRETASA NACIONAL AL ACPM DEL MES DE JUNIO DE 2021</t>
  </si>
  <si>
    <t>PAGO SANCION ACPM MAYO 2021</t>
  </si>
  <si>
    <t>PAGO ACPM JUNIO 2021</t>
  </si>
  <si>
    <t>2021-06</t>
  </si>
  <si>
    <t>COMERCIALIZADORA PROXXON S.A.</t>
  </si>
  <si>
    <t>PAGO SOBRETASA ACPM PG JUNIO2021</t>
  </si>
  <si>
    <t>SOBRETASA ACPM JUNIO</t>
  </si>
  <si>
    <t>SOBRTASA AL ACPM</t>
  </si>
  <si>
    <t>SOBRETASA AL ACPM JUNIO 2021 PAGO 2</t>
  </si>
  <si>
    <t>138 - MINISTERIO DE HACIENDA Y CREDITO PUBLICO - GESTION GENERAL</t>
  </si>
  <si>
    <t>PRIMAX COLOMBIA SA</t>
  </si>
  <si>
    <t>PAGO SOBRETASA ACPM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</si>
</sst>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#,##0.00_ ;\-#,##0.00\ 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39" fontId="4" fillId="3" borderId="2" xfId="1" applyNumberFormat="1" applyFont="1" applyFill="1" applyBorder="1"/>
    <xf numFmtId="167" fontId="0" fillId="0" borderId="0" xfId="0" applyNumberFormat="1" applyFont="1"/>
    <xf numFmtId="164" fontId="0" fillId="0" borderId="0" xfId="0" applyNumberFormat="1" applyFont="1"/>
    <xf numFmtId="39" fontId="4" fillId="3" borderId="0" xfId="1" applyNumberFormat="1" applyFont="1" applyFill="1" applyBorder="1"/>
    <xf numFmtId="0" fontId="3" fillId="0" borderId="0" xfId="0" applyNumberFormat="1" applyFont="1"/>
    <xf numFmtId="17" fontId="0" fillId="0" borderId="0" xfId="0" applyNumberFormat="1" applyFont="1"/>
    <xf numFmtId="43" fontId="0" fillId="0" borderId="0" xfId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0" borderId="1" xfId="0" applyNumberFormat="1" applyFont="1" applyBorder="1" applyAlignment="1">
      <alignment horizontal="left"/>
    </xf>
    <xf numFmtId="0" fontId="2" fillId="4" borderId="1" xfId="0" applyNumberFormat="1" applyFont="1" applyFill="1" applyBorder="1" applyAlignment="1">
      <alignment horizontal="left"/>
    </xf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6" fillId="0" borderId="1" xfId="0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1" customWidth="1"/>
    <col min="11" max="11" width="20.5703125" customWidth="1"/>
    <col min="12" max="12" width="24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205088000</v>
      </c>
      <c r="D2" s="4">
        <v>205088000</v>
      </c>
      <c r="E2" s="6">
        <v>1016293997</v>
      </c>
      <c r="F2" s="8">
        <v>44355.4987847222</v>
      </c>
      <c r="G2" s="2" t="s">
        <v>16</v>
      </c>
      <c r="H2" s="6">
        <v>176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1306849000</v>
      </c>
      <c r="D3" s="5">
        <v>1306849000</v>
      </c>
      <c r="E3" s="7">
        <v>1018729810</v>
      </c>
      <c r="F3" s="9">
        <v>44357.373252314799</v>
      </c>
      <c r="G3" s="3" t="s">
        <v>16</v>
      </c>
      <c r="H3" s="7">
        <v>177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2">
        <f>SUM(C2:C3)</f>
        <v>1511937000</v>
      </c>
    </row>
    <row r="5" spans="1:14">
      <c r="B5" t="s">
        <v>25</v>
      </c>
    </row>
    <row r="6" spans="1:14">
      <c r="B6" t="s">
        <v>26</v>
      </c>
      <c r="C6" s="10">
        <v>1511937000</v>
      </c>
    </row>
    <row r="7" spans="1:14">
      <c r="B7" t="s">
        <v>27</v>
      </c>
      <c r="C7" s="11">
        <f>C4+C5-C6</f>
        <v>0</v>
      </c>
    </row>
    <row r="8" spans="1:14">
      <c r="A8" s="2" t="s">
        <v>14</v>
      </c>
      <c r="B8" s="2" t="s">
        <v>15</v>
      </c>
      <c r="C8" s="4">
        <v>487537000</v>
      </c>
      <c r="D8" s="4">
        <v>487537000</v>
      </c>
      <c r="E8" s="6">
        <v>1021332781</v>
      </c>
      <c r="F8" s="8">
        <v>44359.377488425896</v>
      </c>
      <c r="G8" s="2" t="s">
        <v>16</v>
      </c>
      <c r="H8" s="6">
        <v>178</v>
      </c>
      <c r="I8" s="2" t="s">
        <v>17</v>
      </c>
      <c r="J8" s="2" t="s">
        <v>28</v>
      </c>
      <c r="K8" s="2" t="s">
        <v>19</v>
      </c>
      <c r="L8" s="2" t="s">
        <v>29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17811000</v>
      </c>
      <c r="D9" s="5">
        <v>17811000</v>
      </c>
      <c r="E9" s="7">
        <v>1023128520</v>
      </c>
      <c r="F9" s="9">
        <v>44362.329525462999</v>
      </c>
      <c r="G9" s="3" t="s">
        <v>16</v>
      </c>
      <c r="H9" s="7">
        <v>179</v>
      </c>
      <c r="I9" s="3" t="s">
        <v>17</v>
      </c>
      <c r="J9" s="3" t="s">
        <v>30</v>
      </c>
      <c r="K9" s="3" t="s">
        <v>19</v>
      </c>
      <c r="L9" s="3" t="s">
        <v>31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491689000</v>
      </c>
      <c r="D10" s="4">
        <v>491689000</v>
      </c>
      <c r="E10" s="6">
        <v>1023838975</v>
      </c>
      <c r="F10" s="8">
        <v>44362.584537037001</v>
      </c>
      <c r="G10" s="2" t="s">
        <v>16</v>
      </c>
      <c r="H10" s="6">
        <v>180</v>
      </c>
      <c r="I10" s="2" t="s">
        <v>17</v>
      </c>
      <c r="J10" s="2" t="s">
        <v>32</v>
      </c>
      <c r="K10" s="2" t="s">
        <v>19</v>
      </c>
      <c r="L10" s="2" t="s">
        <v>33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60720000</v>
      </c>
      <c r="D11" s="5">
        <v>60720000</v>
      </c>
      <c r="E11" s="7">
        <v>1027110320</v>
      </c>
      <c r="F11" s="9">
        <v>44364.466307870403</v>
      </c>
      <c r="G11" s="3" t="s">
        <v>16</v>
      </c>
      <c r="H11" s="7">
        <v>181</v>
      </c>
      <c r="I11" s="3" t="s">
        <v>17</v>
      </c>
      <c r="J11" s="3" t="s">
        <v>34</v>
      </c>
      <c r="K11" s="3" t="s">
        <v>35</v>
      </c>
      <c r="L11" s="3" t="s">
        <v>36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1582287000</v>
      </c>
      <c r="D12" s="4">
        <v>1582287000</v>
      </c>
      <c r="E12" s="6">
        <v>1027853822</v>
      </c>
      <c r="F12" s="8">
        <v>44364.781828703701</v>
      </c>
      <c r="G12" s="2" t="s">
        <v>16</v>
      </c>
      <c r="H12" s="6">
        <v>184</v>
      </c>
      <c r="I12" s="2" t="s">
        <v>17</v>
      </c>
      <c r="J12" s="2" t="s">
        <v>37</v>
      </c>
      <c r="K12" s="2" t="s">
        <v>38</v>
      </c>
      <c r="L12" s="2" t="s">
        <v>39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15299103000</v>
      </c>
      <c r="D13" s="5">
        <v>15299103000</v>
      </c>
      <c r="E13" s="7">
        <v>1028200726</v>
      </c>
      <c r="F13" s="9">
        <v>44365.317789351902</v>
      </c>
      <c r="G13" s="3" t="s">
        <v>16</v>
      </c>
      <c r="H13" s="7">
        <v>185</v>
      </c>
      <c r="I13" s="3" t="s">
        <v>17</v>
      </c>
      <c r="J13" s="3" t="s">
        <v>40</v>
      </c>
      <c r="K13" s="3" t="s">
        <v>41</v>
      </c>
      <c r="L13" s="3" t="s">
        <v>42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87600000</v>
      </c>
      <c r="D14" s="4">
        <v>87600000</v>
      </c>
      <c r="E14" s="6">
        <v>1028600909</v>
      </c>
      <c r="F14" s="8">
        <v>44365.506851851896</v>
      </c>
      <c r="G14" s="2" t="s">
        <v>16</v>
      </c>
      <c r="H14" s="6">
        <v>186</v>
      </c>
      <c r="I14" s="2" t="s">
        <v>17</v>
      </c>
      <c r="J14" s="2" t="s">
        <v>43</v>
      </c>
      <c r="K14" s="2" t="s">
        <v>35</v>
      </c>
      <c r="L14" s="2" t="s">
        <v>44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200118000</v>
      </c>
      <c r="D15" s="5">
        <v>200118000</v>
      </c>
      <c r="E15" s="7">
        <v>1028703475</v>
      </c>
      <c r="F15" s="9">
        <v>44365.554664351897</v>
      </c>
      <c r="G15" s="3" t="s">
        <v>16</v>
      </c>
      <c r="H15" s="7">
        <v>187</v>
      </c>
      <c r="I15" s="3" t="s">
        <v>17</v>
      </c>
      <c r="J15" s="3" t="s">
        <v>45</v>
      </c>
      <c r="K15" s="3" t="s">
        <v>46</v>
      </c>
      <c r="L15" s="3" t="s">
        <v>47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69734000</v>
      </c>
      <c r="D16" s="4">
        <v>69734000</v>
      </c>
      <c r="E16" s="6">
        <v>1028750372</v>
      </c>
      <c r="F16" s="8">
        <v>44365.577650462998</v>
      </c>
      <c r="G16" s="2" t="s">
        <v>16</v>
      </c>
      <c r="H16" s="6">
        <v>188</v>
      </c>
      <c r="I16" s="2" t="s">
        <v>17</v>
      </c>
      <c r="J16" s="2" t="s">
        <v>48</v>
      </c>
      <c r="K16" s="2" t="s">
        <v>19</v>
      </c>
      <c r="L16" s="2" t="s">
        <v>49</v>
      </c>
      <c r="M16" s="2" t="s">
        <v>17</v>
      </c>
      <c r="N16" s="2" t="s">
        <v>17</v>
      </c>
    </row>
    <row r="17" spans="1:14">
      <c r="B17" t="s">
        <v>24</v>
      </c>
      <c r="C17" s="12">
        <f>SUM(C8:C16)</f>
        <v>18296599000</v>
      </c>
    </row>
    <row r="18" spans="1:14">
      <c r="B18" t="s">
        <v>25</v>
      </c>
      <c r="C18" s="11">
        <f>C7</f>
        <v>0</v>
      </c>
    </row>
    <row r="19" spans="1:14">
      <c r="B19" t="s">
        <v>26</v>
      </c>
      <c r="C19" s="10">
        <v>1057757000</v>
      </c>
    </row>
    <row r="20" spans="1:14">
      <c r="B20" s="14" t="s">
        <v>26</v>
      </c>
      <c r="C20" s="13">
        <v>17238842000</v>
      </c>
      <c r="D20" s="15">
        <v>45809</v>
      </c>
    </row>
    <row r="21" spans="1:14">
      <c r="B21" t="s">
        <v>27</v>
      </c>
      <c r="C21" s="11">
        <f>C17+C18-C19-C20</f>
        <v>0</v>
      </c>
      <c r="E21" s="11"/>
    </row>
    <row r="22" spans="1:14">
      <c r="A22" s="2" t="s">
        <v>14</v>
      </c>
      <c r="B22" s="2" t="s">
        <v>15</v>
      </c>
      <c r="C22" s="4">
        <v>2613.08</v>
      </c>
      <c r="D22" s="4">
        <v>2613.08</v>
      </c>
      <c r="E22" s="6">
        <v>1051101626</v>
      </c>
      <c r="F22" s="8">
        <v>44384.539548611101</v>
      </c>
      <c r="G22" s="2" t="s">
        <v>16</v>
      </c>
      <c r="H22" s="6">
        <v>189</v>
      </c>
      <c r="I22" s="2" t="s">
        <v>17</v>
      </c>
      <c r="J22" s="2" t="s">
        <v>50</v>
      </c>
      <c r="K22" s="2" t="s">
        <v>51</v>
      </c>
      <c r="L22" s="2" t="s">
        <v>52</v>
      </c>
      <c r="M22" s="2" t="s">
        <v>17</v>
      </c>
      <c r="N22" s="2" t="s">
        <v>17</v>
      </c>
    </row>
    <row r="23" spans="1:14">
      <c r="B23" t="s">
        <v>24</v>
      </c>
      <c r="C23" s="11">
        <f>+C22</f>
        <v>2613.08</v>
      </c>
      <c r="E23" s="11"/>
    </row>
    <row r="24" spans="1:14">
      <c r="B24" t="s">
        <v>25</v>
      </c>
      <c r="C24" s="11">
        <f>+C21</f>
        <v>0</v>
      </c>
      <c r="E24" s="11"/>
    </row>
    <row r="25" spans="1:14">
      <c r="B25" t="s">
        <v>26</v>
      </c>
      <c r="C25" s="11">
        <v>2613.08</v>
      </c>
      <c r="E25" s="11"/>
    </row>
    <row r="26" spans="1:14">
      <c r="B26" t="s">
        <v>27</v>
      </c>
      <c r="C26" s="11">
        <f>+C23+C24-C25</f>
        <v>0</v>
      </c>
      <c r="E26" s="11"/>
    </row>
    <row r="27" spans="1:14">
      <c r="A27" s="2" t="s">
        <v>14</v>
      </c>
      <c r="B27" s="2" t="s">
        <v>15</v>
      </c>
      <c r="C27" s="4">
        <v>213453000</v>
      </c>
      <c r="D27" s="4">
        <v>213453000</v>
      </c>
      <c r="E27" s="6">
        <v>1059182808</v>
      </c>
      <c r="F27" s="8">
        <v>44391.453009259298</v>
      </c>
      <c r="G27" s="2" t="s">
        <v>16</v>
      </c>
      <c r="H27" s="6">
        <v>190</v>
      </c>
      <c r="I27" s="2" t="s">
        <v>17</v>
      </c>
      <c r="J27" s="2" t="s">
        <v>53</v>
      </c>
      <c r="K27" s="21">
        <v>143</v>
      </c>
      <c r="L27" s="2" t="s">
        <v>20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17148000</v>
      </c>
      <c r="D28" s="5">
        <v>17148000</v>
      </c>
      <c r="E28" s="7">
        <v>1059369635</v>
      </c>
      <c r="F28" s="9">
        <v>44391.531840277799</v>
      </c>
      <c r="G28" s="3" t="s">
        <v>16</v>
      </c>
      <c r="H28" s="7">
        <v>191</v>
      </c>
      <c r="I28" s="3" t="s">
        <v>17</v>
      </c>
      <c r="J28" s="3" t="s">
        <v>54</v>
      </c>
      <c r="K28" s="21">
        <v>143</v>
      </c>
      <c r="L28" s="3" t="s">
        <v>31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512707000</v>
      </c>
      <c r="D29" s="4">
        <v>512707000</v>
      </c>
      <c r="E29" s="6">
        <v>1060586398</v>
      </c>
      <c r="F29" s="8">
        <v>44392.4676273148</v>
      </c>
      <c r="G29" s="2" t="s">
        <v>16</v>
      </c>
      <c r="H29" s="6">
        <v>192</v>
      </c>
      <c r="I29" s="2" t="s">
        <v>17</v>
      </c>
      <c r="J29" s="2" t="s">
        <v>55</v>
      </c>
      <c r="K29" s="21">
        <v>143</v>
      </c>
      <c r="L29" s="2" t="s">
        <v>29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24584000</v>
      </c>
      <c r="D30" s="5">
        <v>24584000</v>
      </c>
      <c r="E30" s="7">
        <v>1060605660</v>
      </c>
      <c r="F30" s="9">
        <v>44392.474120370403</v>
      </c>
      <c r="G30" s="3" t="s">
        <v>16</v>
      </c>
      <c r="H30" s="7">
        <v>193</v>
      </c>
      <c r="I30" s="3" t="s">
        <v>17</v>
      </c>
      <c r="J30" s="3" t="s">
        <v>56</v>
      </c>
      <c r="K30" s="21">
        <v>143</v>
      </c>
      <c r="L30" s="3" t="s">
        <v>33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1095484000</v>
      </c>
      <c r="D31" s="4">
        <v>1095484000</v>
      </c>
      <c r="E31" s="6">
        <v>1062051280</v>
      </c>
      <c r="F31" s="8">
        <v>44393.3773842593</v>
      </c>
      <c r="G31" s="2" t="s">
        <v>16</v>
      </c>
      <c r="H31" s="6">
        <v>194</v>
      </c>
      <c r="I31" s="2" t="s">
        <v>17</v>
      </c>
      <c r="J31" s="2" t="s">
        <v>21</v>
      </c>
      <c r="K31" s="21">
        <v>143</v>
      </c>
      <c r="L31" s="2" t="s">
        <v>23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61539000</v>
      </c>
      <c r="D32" s="5">
        <v>61539000</v>
      </c>
      <c r="E32" s="7">
        <v>1062054703</v>
      </c>
      <c r="F32" s="9">
        <v>44393.378819444399</v>
      </c>
      <c r="G32" s="3" t="s">
        <v>16</v>
      </c>
      <c r="H32" s="7">
        <v>195</v>
      </c>
      <c r="I32" s="3" t="s">
        <v>17</v>
      </c>
      <c r="J32" s="3" t="s">
        <v>21</v>
      </c>
      <c r="K32" s="21">
        <v>143</v>
      </c>
      <c r="L32" s="3" t="s">
        <v>23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423208000</v>
      </c>
      <c r="D33" s="4">
        <v>423208000</v>
      </c>
      <c r="E33" s="6">
        <v>1062200920</v>
      </c>
      <c r="F33" s="8">
        <v>44393.433564814797</v>
      </c>
      <c r="G33" s="2" t="s">
        <v>16</v>
      </c>
      <c r="H33" s="6">
        <v>196</v>
      </c>
      <c r="I33" s="2" t="s">
        <v>17</v>
      </c>
      <c r="J33" s="2" t="s">
        <v>57</v>
      </c>
      <c r="K33" s="21">
        <v>143</v>
      </c>
      <c r="L33" s="2" t="s">
        <v>33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97000</v>
      </c>
      <c r="D34" s="5">
        <v>97000</v>
      </c>
      <c r="E34" s="7">
        <v>1062777773</v>
      </c>
      <c r="F34" s="9">
        <v>44393.650196759299</v>
      </c>
      <c r="G34" s="3" t="s">
        <v>16</v>
      </c>
      <c r="H34" s="7">
        <v>197</v>
      </c>
      <c r="I34" s="3" t="s">
        <v>17</v>
      </c>
      <c r="J34" s="3" t="s">
        <v>21</v>
      </c>
      <c r="K34" s="21">
        <v>143</v>
      </c>
      <c r="L34" s="3" t="s">
        <v>23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39928000</v>
      </c>
      <c r="D35" s="4">
        <v>39928000</v>
      </c>
      <c r="E35" s="6">
        <v>1063011675</v>
      </c>
      <c r="F35" s="8">
        <v>44393.738287036998</v>
      </c>
      <c r="G35" s="2" t="s">
        <v>16</v>
      </c>
      <c r="H35" s="6">
        <v>198</v>
      </c>
      <c r="I35" s="2" t="s">
        <v>17</v>
      </c>
      <c r="J35" s="2" t="s">
        <v>58</v>
      </c>
      <c r="K35" s="21">
        <v>143</v>
      </c>
      <c r="L35" s="2" t="s">
        <v>59</v>
      </c>
      <c r="M35" s="2" t="s">
        <v>17</v>
      </c>
      <c r="N35" s="2" t="s">
        <v>17</v>
      </c>
    </row>
    <row r="36" spans="1:14">
      <c r="B36" t="s">
        <v>24</v>
      </c>
      <c r="C36" s="11">
        <f>SUM(C27:C35)</f>
        <v>2388148000</v>
      </c>
      <c r="E36" s="11"/>
    </row>
    <row r="37" spans="1:14">
      <c r="B37" t="s">
        <v>25</v>
      </c>
      <c r="C37" s="11">
        <f>+C26</f>
        <v>0</v>
      </c>
      <c r="E37" s="11"/>
    </row>
    <row r="38" spans="1:14">
      <c r="B38" t="s">
        <v>26</v>
      </c>
      <c r="C38" s="11">
        <v>767892000</v>
      </c>
      <c r="E38" s="11"/>
    </row>
    <row r="39" spans="1:14">
      <c r="B39" t="s">
        <v>27</v>
      </c>
      <c r="C39" s="11">
        <f>+C36+C37-C38</f>
        <v>1620256000</v>
      </c>
      <c r="E39" s="11"/>
    </row>
    <row r="40" spans="1:14">
      <c r="A40" s="17" t="s">
        <v>14</v>
      </c>
      <c r="B40" s="17" t="s">
        <v>15</v>
      </c>
      <c r="C40" s="18">
        <v>1459291000</v>
      </c>
      <c r="D40" s="18">
        <v>1459291000</v>
      </c>
      <c r="E40" s="19">
        <v>1063105738</v>
      </c>
      <c r="F40" s="20">
        <v>44393.782986111102</v>
      </c>
      <c r="G40" s="17" t="s">
        <v>16</v>
      </c>
      <c r="H40" s="19">
        <v>199</v>
      </c>
      <c r="I40" s="17" t="s">
        <v>17</v>
      </c>
      <c r="J40" s="17" t="s">
        <v>60</v>
      </c>
      <c r="K40" s="22">
        <v>143</v>
      </c>
      <c r="L40" s="17" t="s">
        <v>39</v>
      </c>
      <c r="M40" s="17" t="s">
        <v>17</v>
      </c>
      <c r="N40" s="17" t="s">
        <v>17</v>
      </c>
    </row>
    <row r="41" spans="1:14">
      <c r="A41" s="23" t="s">
        <v>14</v>
      </c>
      <c r="B41" s="23" t="s">
        <v>15</v>
      </c>
      <c r="C41" s="24">
        <v>161846000</v>
      </c>
      <c r="D41" s="24">
        <v>161846000</v>
      </c>
      <c r="E41" s="25">
        <v>1065144924</v>
      </c>
      <c r="F41" s="26">
        <v>44396.465104166702</v>
      </c>
      <c r="G41" s="23" t="s">
        <v>16</v>
      </c>
      <c r="H41" s="25">
        <v>205</v>
      </c>
      <c r="I41" s="23" t="s">
        <v>17</v>
      </c>
      <c r="J41" s="23" t="s">
        <v>61</v>
      </c>
      <c r="K41" s="23" t="s">
        <v>46</v>
      </c>
      <c r="L41" s="23" t="s">
        <v>47</v>
      </c>
      <c r="M41" s="23" t="s">
        <v>17</v>
      </c>
      <c r="N41" s="23" t="s">
        <v>17</v>
      </c>
    </row>
    <row r="42" spans="1:14">
      <c r="A42" s="27" t="s">
        <v>14</v>
      </c>
      <c r="B42" s="27" t="s">
        <v>15</v>
      </c>
      <c r="C42" s="28">
        <v>74100000</v>
      </c>
      <c r="D42" s="28">
        <v>74100000</v>
      </c>
      <c r="E42" s="29">
        <v>1065612136</v>
      </c>
      <c r="F42" s="30">
        <v>44396.658819444398</v>
      </c>
      <c r="G42" s="27" t="s">
        <v>16</v>
      </c>
      <c r="H42" s="29">
        <v>213</v>
      </c>
      <c r="I42" s="27" t="s">
        <v>17</v>
      </c>
      <c r="J42" s="27" t="s">
        <v>62</v>
      </c>
      <c r="K42" s="27" t="s">
        <v>35</v>
      </c>
      <c r="L42" s="27" t="s">
        <v>44</v>
      </c>
      <c r="M42" s="27" t="s">
        <v>17</v>
      </c>
      <c r="N42" s="27" t="s">
        <v>17</v>
      </c>
    </row>
    <row r="43" spans="1:14">
      <c r="A43" s="23" t="s">
        <v>14</v>
      </c>
      <c r="B43" s="23" t="s">
        <v>15</v>
      </c>
      <c r="C43" s="24">
        <v>2320000</v>
      </c>
      <c r="D43" s="24">
        <v>2320000</v>
      </c>
      <c r="E43" s="25">
        <v>1066018631</v>
      </c>
      <c r="F43" s="26">
        <v>44396.879976851902</v>
      </c>
      <c r="G43" s="23" t="s">
        <v>16</v>
      </c>
      <c r="H43" s="25">
        <v>214</v>
      </c>
      <c r="I43" s="23" t="s">
        <v>17</v>
      </c>
      <c r="J43" s="23" t="s">
        <v>63</v>
      </c>
      <c r="K43" s="23" t="s">
        <v>64</v>
      </c>
      <c r="L43" s="23" t="s">
        <v>65</v>
      </c>
      <c r="M43" s="23" t="s">
        <v>17</v>
      </c>
      <c r="N43" s="23" t="s">
        <v>17</v>
      </c>
    </row>
    <row r="44" spans="1:14">
      <c r="B44" t="s">
        <v>24</v>
      </c>
      <c r="C44" s="11">
        <f>SUM(C40:C43)</f>
        <v>1697557000</v>
      </c>
      <c r="E44" s="11"/>
    </row>
    <row r="45" spans="1:14">
      <c r="B45" t="s">
        <v>25</v>
      </c>
      <c r="C45" s="11">
        <f>C39</f>
        <v>1620256000</v>
      </c>
      <c r="E45" s="11"/>
    </row>
    <row r="46" spans="1:14">
      <c r="B46" t="s">
        <v>26</v>
      </c>
      <c r="C46" s="11">
        <v>3317813000</v>
      </c>
      <c r="E46" s="11"/>
    </row>
    <row r="47" spans="1:14">
      <c r="B47" t="s">
        <v>27</v>
      </c>
      <c r="C47" s="11">
        <f>+C44+C45-C46</f>
        <v>0</v>
      </c>
      <c r="E47" s="11"/>
    </row>
    <row r="48" spans="1:14">
      <c r="A48" s="31" t="s">
        <v>14</v>
      </c>
      <c r="B48" s="31" t="s">
        <v>15</v>
      </c>
      <c r="C48" s="32">
        <v>64127000</v>
      </c>
      <c r="D48" s="32">
        <v>64127000</v>
      </c>
      <c r="E48" s="33">
        <v>1073400152</v>
      </c>
      <c r="F48" s="34">
        <v>44404.602858796301</v>
      </c>
      <c r="G48" s="31" t="s">
        <v>16</v>
      </c>
      <c r="H48" s="33">
        <v>216</v>
      </c>
      <c r="I48" s="31" t="s">
        <v>17</v>
      </c>
      <c r="J48" s="31" t="s">
        <v>66</v>
      </c>
      <c r="K48" s="31" t="s">
        <v>19</v>
      </c>
      <c r="L48" s="31" t="s">
        <v>49</v>
      </c>
      <c r="M48" s="31" t="s">
        <v>17</v>
      </c>
      <c r="N48" s="31" t="s">
        <v>17</v>
      </c>
    </row>
    <row r="49" spans="3:5">
      <c r="C49" s="11"/>
      <c r="E49" s="11"/>
    </row>
    <row r="50" spans="3:5">
      <c r="C50" s="11"/>
      <c r="E5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9" sqref="C9"/>
    </sheetView>
  </sheetViews>
  <sheetFormatPr baseColWidth="10" defaultRowHeight="15"/>
  <cols>
    <col min="2" max="2" width="16.85546875" style="16" bestFit="1" customWidth="1"/>
  </cols>
  <sheetData>
    <row r="1" spans="1:3">
      <c r="A1">
        <v>14</v>
      </c>
      <c r="B1" s="16">
        <v>230601000</v>
      </c>
      <c r="C1">
        <v>2</v>
      </c>
    </row>
    <row r="4" spans="1:3">
      <c r="A4">
        <v>15</v>
      </c>
      <c r="B4" s="16">
        <v>537291000</v>
      </c>
      <c r="C4">
        <v>2</v>
      </c>
    </row>
    <row r="6" spans="1:3">
      <c r="A6">
        <v>16</v>
      </c>
      <c r="B6" s="16">
        <v>1580231000</v>
      </c>
    </row>
    <row r="7" spans="1:3">
      <c r="B7" s="16">
        <v>97000</v>
      </c>
    </row>
    <row r="8" spans="1:3">
      <c r="B8" s="16">
        <v>39928000</v>
      </c>
    </row>
    <row r="9" spans="1:3">
      <c r="B9" s="16">
        <f>SUM(B6:B8)</f>
        <v>1620256000</v>
      </c>
      <c r="C9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2021-06-15T12:50:41Z</dcterms:created>
  <dcterms:modified xsi:type="dcterms:W3CDTF">2022-01-24T17:33:25Z</dcterms:modified>
</cp:coreProperties>
</file>