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6" i="2" l="1"/>
  <c r="C38" i="1"/>
  <c r="C30" i="1" l="1"/>
  <c r="C21" i="1" l="1"/>
  <c r="C15" i="1" l="1"/>
  <c r="C9" i="1" l="1"/>
  <c r="C10" i="1" l="1"/>
  <c r="C12" i="1" s="1"/>
  <c r="C16" i="1" s="1"/>
  <c r="C18" i="1" s="1"/>
  <c r="C22" i="1" s="1"/>
  <c r="C24" i="1" s="1"/>
  <c r="C31" i="1" s="1"/>
  <c r="C33" i="1" s="1"/>
  <c r="C39" i="1" s="1"/>
  <c r="C41" i="1" s="1"/>
</calcChain>
</file>

<file path=xl/sharedStrings.xml><?xml version="1.0" encoding="utf-8"?>
<sst xmlns="http://schemas.openxmlformats.org/spreadsheetml/2006/main" count="214" uniqueCount="59">
  <si>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</si>
  <si>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</si>
  <si>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</si>
  <si>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</si>
  <si>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</si>
  <si>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</si>
  <si>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</si>
  <si>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</si>
  <si>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</si>
  <si>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</si>
  <si>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</si>
  <si>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</si>
  <si>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</si>
  <si>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</si>
  <si>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</si>
  <si>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</si>
  <si>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</si>
  <si>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</si>
  <si>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DEVOLUCION SALDO CONVENIO</t>
  </si>
  <si>
    <t>266</t>
  </si>
  <si>
    <t>DEPARTAMENTO DE CALDAS</t>
  </si>
  <si>
    <t xml:space="preserve">SUBSIDIO FOME </t>
  </si>
  <si>
    <t>377</t>
  </si>
  <si>
    <t>CAJA DE COMPENSACION FAMILIAR DE NARINO</t>
  </si>
  <si>
    <t>REINTEGRO CONTRATO 11-0568-20</t>
  </si>
  <si>
    <t>393</t>
  </si>
  <si>
    <t>ASOCIACION DE PADRES USUARIOS SAN IGNACIO DE LOYOLA</t>
  </si>
  <si>
    <t>DEVOLUCIÓN SALDO A FAVOR POLIZA 11484</t>
  </si>
  <si>
    <t>493</t>
  </si>
  <si>
    <t>AXA COLPATRIA SEGUROS SA</t>
  </si>
  <si>
    <t>REINTEGRO CONTRATO 11-0490-20</t>
  </si>
  <si>
    <t>REINTEGRO CONTRATO 11-0648-20</t>
  </si>
  <si>
    <t>SB</t>
  </si>
  <si>
    <t>SA</t>
  </si>
  <si>
    <t>DB</t>
  </si>
  <si>
    <t>TTL</t>
  </si>
  <si>
    <t>DEVOLUCION RENDIMIENTOS FINANCIEROS DE LA RESOLUCION 2017 DEL 2020</t>
  </si>
  <si>
    <t>403</t>
  </si>
  <si>
    <t>E.S.E HOSPITAL SAN RAFAEL DE PACHO</t>
  </si>
  <si>
    <t>REINTEGRO CONTRATO 429</t>
  </si>
  <si>
    <t>ASOCIACION DE HOGARES DE BIENESTAR SECTOR VALLADO B</t>
  </si>
  <si>
    <t>Devolución comisión Nariño # 20210 SIIF. 11821022</t>
  </si>
  <si>
    <t>Diana Lizeth Pinzón Buitrago</t>
  </si>
  <si>
    <t>comisión No 521 gastos generales</t>
  </si>
  <si>
    <t>115</t>
  </si>
  <si>
    <t>jaime mendoza Perez</t>
  </si>
  <si>
    <t>Reintegro viáticos vigencia actual</t>
  </si>
  <si>
    <t>287</t>
  </si>
  <si>
    <t>Carlos Alberto Blanco Sierra</t>
  </si>
  <si>
    <t>Reintegro 4xmil</t>
  </si>
  <si>
    <t>ESE Hospital Maria Auxiliadora de Iquira</t>
  </si>
  <si>
    <t>Reintegro saldo no ejecutado Res 2017</t>
  </si>
  <si>
    <t>REINTEGRO REEMBOLSO INEJECUSIONES CTO 181-2020 SOACHA</t>
  </si>
  <si>
    <t>FUNDACION CARULLA AEIOTU</t>
  </si>
  <si>
    <t>reintegro recursos no ejecutados  resolución 2017</t>
  </si>
  <si>
    <t>E.S.E HOSPITAL MARIA INMACULADA DE RIOBLANCO TOLIMA</t>
  </si>
  <si>
    <t>RESOLUCION 2017 - 278853</t>
  </si>
  <si>
    <t>Hospital Benjamin Barney Gasca</t>
  </si>
  <si>
    <t>reintegro inegecuciones diciembre 2020 contrato 0395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</si>
</sst>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2" xfId="0" applyNumberFormat="1" applyFont="1" applyFill="1" applyBorder="1"/>
    <xf numFmtId="164" fontId="0" fillId="0" borderId="0" xfId="0" applyNumberFormat="1" applyFont="1"/>
    <xf numFmtId="0" fontId="4" fillId="0" borderId="2" xfId="0" applyNumberFormat="1" applyFont="1" applyFill="1" applyBorder="1"/>
    <xf numFmtId="167" fontId="0" fillId="0" borderId="0" xfId="0" applyNumberFormat="1" applyFont="1"/>
    <xf numFmtId="43" fontId="0" fillId="0" borderId="0" xfId="1" applyFont="1"/>
    <xf numFmtId="44" fontId="0" fillId="0" borderId="0" xfId="0" applyNumberFormat="1" applyFont="1"/>
    <xf numFmtId="39" fontId="5" fillId="3" borderId="3" xfId="1" applyNumberFormat="1" applyFont="1" applyFill="1" applyBorder="1"/>
    <xf numFmtId="43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700011400%20DTN%20-%20REINTEGROS%20RECURSOS%20FUENTE%20ESPEC&#205;FICA%20DEL%2030%20DE%20ENERO%20AL%2005%20DE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Hoja1"/>
    </sheetNames>
    <sheetDataSet>
      <sheetData sheetId="0">
        <row r="36">
          <cell r="C3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2.5703125" customWidth="1"/>
    <col min="11" max="11" width="20.5703125" customWidth="1"/>
    <col min="12" max="12" width="47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customHeight="1">
      <c r="A2" s="10" t="s">
        <v>14</v>
      </c>
      <c r="B2" s="10" t="s">
        <v>15</v>
      </c>
      <c r="C2" s="11">
        <v>20700000</v>
      </c>
      <c r="D2" s="11">
        <v>20700000</v>
      </c>
      <c r="E2" s="12">
        <v>908884934</v>
      </c>
      <c r="F2" s="13">
        <v>44256.598599536999</v>
      </c>
      <c r="G2" s="10" t="s">
        <v>16</v>
      </c>
      <c r="H2" s="12">
        <v>150</v>
      </c>
      <c r="I2" s="10" t="s">
        <v>17</v>
      </c>
      <c r="J2" s="10" t="s">
        <v>24</v>
      </c>
      <c r="K2" s="10" t="s">
        <v>25</v>
      </c>
      <c r="L2" s="10" t="s">
        <v>26</v>
      </c>
      <c r="M2" s="10" t="s">
        <v>17</v>
      </c>
      <c r="N2" s="10" t="s">
        <v>17</v>
      </c>
    </row>
    <row r="3" spans="1:14" ht="15.75" customHeight="1">
      <c r="A3" s="14" t="s">
        <v>14</v>
      </c>
      <c r="B3" s="14" t="s">
        <v>15</v>
      </c>
      <c r="C3" s="15">
        <v>17617</v>
      </c>
      <c r="D3" s="15">
        <v>17617</v>
      </c>
      <c r="E3" s="16">
        <v>910335524</v>
      </c>
      <c r="F3" s="17">
        <v>44257.537731481498</v>
      </c>
      <c r="G3" s="14" t="s">
        <v>16</v>
      </c>
      <c r="H3" s="16">
        <v>152</v>
      </c>
      <c r="I3" s="14" t="s">
        <v>17</v>
      </c>
      <c r="J3" s="14" t="s">
        <v>27</v>
      </c>
      <c r="K3" s="14" t="s">
        <v>28</v>
      </c>
      <c r="L3" s="14" t="s">
        <v>29</v>
      </c>
      <c r="M3" s="14" t="s">
        <v>17</v>
      </c>
      <c r="N3" s="14" t="s">
        <v>17</v>
      </c>
    </row>
    <row r="4" spans="1:14" ht="15.75" customHeight="1">
      <c r="A4" s="10" t="s">
        <v>14</v>
      </c>
      <c r="B4" s="10" t="s">
        <v>15</v>
      </c>
      <c r="C4" s="11">
        <v>5000000</v>
      </c>
      <c r="D4" s="11">
        <v>5000000</v>
      </c>
      <c r="E4" s="12">
        <v>912325248</v>
      </c>
      <c r="F4" s="13">
        <v>44258.784259259301</v>
      </c>
      <c r="G4" s="10" t="s">
        <v>16</v>
      </c>
      <c r="H4" s="12">
        <v>154</v>
      </c>
      <c r="I4" s="10" t="s">
        <v>17</v>
      </c>
      <c r="J4" s="10" t="s">
        <v>30</v>
      </c>
      <c r="K4" s="10" t="s">
        <v>25</v>
      </c>
      <c r="L4" s="10" t="s">
        <v>26</v>
      </c>
      <c r="M4" s="10" t="s">
        <v>17</v>
      </c>
      <c r="N4" s="10" t="s">
        <v>17</v>
      </c>
    </row>
    <row r="5" spans="1:14" ht="15.75" customHeight="1">
      <c r="A5" s="14" t="s">
        <v>14</v>
      </c>
      <c r="B5" s="14" t="s">
        <v>15</v>
      </c>
      <c r="C5" s="15">
        <v>29799568</v>
      </c>
      <c r="D5" s="15">
        <v>29799568</v>
      </c>
      <c r="E5" s="16">
        <v>913560098</v>
      </c>
      <c r="F5" s="17">
        <v>44259.7508564815</v>
      </c>
      <c r="G5" s="14" t="s">
        <v>16</v>
      </c>
      <c r="H5" s="16">
        <v>159</v>
      </c>
      <c r="I5" s="14" t="s">
        <v>17</v>
      </c>
      <c r="J5" s="14" t="s">
        <v>24</v>
      </c>
      <c r="K5" s="14" t="s">
        <v>25</v>
      </c>
      <c r="L5" s="14" t="s">
        <v>26</v>
      </c>
      <c r="M5" s="14" t="s">
        <v>17</v>
      </c>
      <c r="N5" s="14" t="s">
        <v>17</v>
      </c>
    </row>
    <row r="6" spans="1:14" ht="15.75" customHeight="1">
      <c r="A6" s="10" t="s">
        <v>14</v>
      </c>
      <c r="B6" s="10" t="s">
        <v>15</v>
      </c>
      <c r="C6" s="11">
        <v>29666763</v>
      </c>
      <c r="D6" s="11">
        <v>29666763</v>
      </c>
      <c r="E6" s="12">
        <v>913576151</v>
      </c>
      <c r="F6" s="13">
        <v>44259.760659722197</v>
      </c>
      <c r="G6" s="10" t="s">
        <v>16</v>
      </c>
      <c r="H6" s="12">
        <v>161</v>
      </c>
      <c r="I6" s="10" t="s">
        <v>17</v>
      </c>
      <c r="J6" s="10" t="s">
        <v>31</v>
      </c>
      <c r="K6" s="10" t="s">
        <v>25</v>
      </c>
      <c r="L6" s="10" t="s">
        <v>26</v>
      </c>
      <c r="M6" s="10" t="s">
        <v>17</v>
      </c>
      <c r="N6" s="10" t="s">
        <v>17</v>
      </c>
    </row>
    <row r="7" spans="1:14" ht="15.75" customHeight="1">
      <c r="A7" s="14" t="s">
        <v>14</v>
      </c>
      <c r="B7" s="14" t="s">
        <v>15</v>
      </c>
      <c r="C7" s="15">
        <v>35000000</v>
      </c>
      <c r="D7" s="15">
        <v>35000000</v>
      </c>
      <c r="E7" s="16">
        <v>913582096</v>
      </c>
      <c r="F7" s="17">
        <v>44259.764374999999</v>
      </c>
      <c r="G7" s="14" t="s">
        <v>16</v>
      </c>
      <c r="H7" s="16">
        <v>162</v>
      </c>
      <c r="I7" s="14" t="s">
        <v>17</v>
      </c>
      <c r="J7" s="14" t="s">
        <v>30</v>
      </c>
      <c r="K7" s="14" t="s">
        <v>25</v>
      </c>
      <c r="L7" s="14" t="s">
        <v>26</v>
      </c>
      <c r="M7" s="14" t="s">
        <v>17</v>
      </c>
      <c r="N7" s="14" t="s">
        <v>17</v>
      </c>
    </row>
    <row r="8" spans="1:14" ht="15.75" customHeight="1">
      <c r="A8" s="10" t="s">
        <v>14</v>
      </c>
      <c r="B8" s="10" t="s">
        <v>15</v>
      </c>
      <c r="C8" s="11">
        <v>50113745</v>
      </c>
      <c r="D8" s="11">
        <v>50113745</v>
      </c>
      <c r="E8" s="12">
        <v>914390161</v>
      </c>
      <c r="F8" s="13">
        <v>44260.558125000003</v>
      </c>
      <c r="G8" s="10" t="s">
        <v>16</v>
      </c>
      <c r="H8" s="12">
        <v>164</v>
      </c>
      <c r="I8" s="10" t="s">
        <v>17</v>
      </c>
      <c r="J8" s="10" t="s">
        <v>30</v>
      </c>
      <c r="K8" s="10" t="s">
        <v>25</v>
      </c>
      <c r="L8" s="10" t="s">
        <v>26</v>
      </c>
      <c r="M8" s="10" t="s">
        <v>17</v>
      </c>
      <c r="N8" s="10" t="s">
        <v>17</v>
      </c>
    </row>
    <row r="9" spans="1:14" ht="15.75" customHeight="1">
      <c r="B9" s="18" t="s">
        <v>32</v>
      </c>
      <c r="C9" s="19">
        <f>SUM(C2:C8)</f>
        <v>170297693</v>
      </c>
    </row>
    <row r="10" spans="1:14" ht="15.75" customHeight="1">
      <c r="B10" s="20" t="s">
        <v>33</v>
      </c>
      <c r="C10" s="21">
        <f>+[1]Facturas!C36</f>
        <v>0</v>
      </c>
    </row>
    <row r="11" spans="1:14" ht="15.75" customHeight="1">
      <c r="B11" s="18" t="s">
        <v>34</v>
      </c>
      <c r="C11" s="22">
        <v>25717617</v>
      </c>
    </row>
    <row r="12" spans="1:14" ht="15.75" customHeight="1">
      <c r="B12" s="20" t="s">
        <v>35</v>
      </c>
      <c r="C12" s="23">
        <f>+C9+C10-C11</f>
        <v>144580076</v>
      </c>
    </row>
    <row r="13" spans="1:14">
      <c r="A13" s="2" t="s">
        <v>14</v>
      </c>
      <c r="B13" s="2" t="s">
        <v>15</v>
      </c>
      <c r="C13" s="4">
        <v>92178625</v>
      </c>
      <c r="D13" s="4">
        <v>92178625</v>
      </c>
      <c r="E13" s="6">
        <v>917004430</v>
      </c>
      <c r="F13" s="8">
        <v>44263.616226851896</v>
      </c>
      <c r="G13" s="2" t="s">
        <v>16</v>
      </c>
      <c r="H13" s="6">
        <v>168</v>
      </c>
      <c r="I13" s="2" t="s">
        <v>17</v>
      </c>
      <c r="J13" s="2" t="s">
        <v>18</v>
      </c>
      <c r="K13" s="2" t="s">
        <v>19</v>
      </c>
      <c r="L13" s="2" t="s">
        <v>20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2246170.06</v>
      </c>
      <c r="D14" s="5">
        <v>2246170.06</v>
      </c>
      <c r="E14" s="7">
        <v>921418730</v>
      </c>
      <c r="F14" s="9">
        <v>44267.489363425899</v>
      </c>
      <c r="G14" s="3" t="s">
        <v>16</v>
      </c>
      <c r="H14" s="7">
        <v>171</v>
      </c>
      <c r="I14" s="3" t="s">
        <v>17</v>
      </c>
      <c r="J14" s="3" t="s">
        <v>21</v>
      </c>
      <c r="K14" s="3" t="s">
        <v>22</v>
      </c>
      <c r="L14" s="3" t="s">
        <v>23</v>
      </c>
      <c r="M14" s="3" t="s">
        <v>17</v>
      </c>
      <c r="N14" s="3" t="s">
        <v>17</v>
      </c>
    </row>
    <row r="15" spans="1:14">
      <c r="B15" s="18" t="s">
        <v>32</v>
      </c>
      <c r="C15" s="19">
        <f>SUM(C13:C14)</f>
        <v>94424795.060000002</v>
      </c>
    </row>
    <row r="16" spans="1:14">
      <c r="B16" s="20" t="s">
        <v>33</v>
      </c>
      <c r="C16" s="23">
        <f>C12</f>
        <v>144580076</v>
      </c>
    </row>
    <row r="17" spans="1:14">
      <c r="B17" s="18" t="s">
        <v>34</v>
      </c>
      <c r="C17" s="24">
        <v>236758701</v>
      </c>
    </row>
    <row r="18" spans="1:14">
      <c r="B18" s="20" t="s">
        <v>35</v>
      </c>
      <c r="C18" s="23">
        <f>+C15+C16-C17</f>
        <v>2246170.0600000024</v>
      </c>
      <c r="E18" s="23"/>
    </row>
    <row r="19" spans="1:14">
      <c r="A19" s="2" t="s">
        <v>14</v>
      </c>
      <c r="B19" s="2" t="s">
        <v>15</v>
      </c>
      <c r="C19" s="4">
        <v>4000000</v>
      </c>
      <c r="D19" s="4">
        <v>4000000</v>
      </c>
      <c r="E19" s="6">
        <v>925696507</v>
      </c>
      <c r="F19" s="8">
        <v>44271.626284722202</v>
      </c>
      <c r="G19" s="2" t="s">
        <v>16</v>
      </c>
      <c r="H19" s="6">
        <v>173</v>
      </c>
      <c r="I19" s="2" t="s">
        <v>17</v>
      </c>
      <c r="J19" s="2" t="s">
        <v>36</v>
      </c>
      <c r="K19" s="2" t="s">
        <v>37</v>
      </c>
      <c r="L19" s="2" t="s">
        <v>38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26487277</v>
      </c>
      <c r="D20" s="5">
        <v>26487277</v>
      </c>
      <c r="E20" s="7">
        <v>929305503</v>
      </c>
      <c r="F20" s="9">
        <v>44274.621041666702</v>
      </c>
      <c r="G20" s="3" t="s">
        <v>16</v>
      </c>
      <c r="H20" s="7">
        <v>176</v>
      </c>
      <c r="I20" s="3" t="s">
        <v>17</v>
      </c>
      <c r="J20" s="3" t="s">
        <v>39</v>
      </c>
      <c r="K20" s="3" t="s">
        <v>25</v>
      </c>
      <c r="L20" s="3" t="s">
        <v>40</v>
      </c>
      <c r="M20" s="3" t="s">
        <v>17</v>
      </c>
      <c r="N20" s="3" t="s">
        <v>17</v>
      </c>
    </row>
    <row r="21" spans="1:14">
      <c r="B21" s="18" t="s">
        <v>32</v>
      </c>
      <c r="C21" s="19">
        <f>SUM(C19:C20)</f>
        <v>30487277</v>
      </c>
    </row>
    <row r="22" spans="1:14">
      <c r="B22" s="20" t="s">
        <v>33</v>
      </c>
      <c r="C22" s="23">
        <f>C18</f>
        <v>2246170.0600000024</v>
      </c>
    </row>
    <row r="23" spans="1:14">
      <c r="B23" s="18" t="s">
        <v>34</v>
      </c>
      <c r="C23" s="24">
        <v>6246170.0599999996</v>
      </c>
    </row>
    <row r="24" spans="1:14">
      <c r="B24" s="20" t="s">
        <v>35</v>
      </c>
      <c r="C24" s="23">
        <f>+C21+C22-C23</f>
        <v>26487277.000000004</v>
      </c>
    </row>
    <row r="25" spans="1:14">
      <c r="A25" s="2" t="s">
        <v>14</v>
      </c>
      <c r="B25" s="2" t="s">
        <v>15</v>
      </c>
      <c r="C25" s="4">
        <v>25000</v>
      </c>
      <c r="D25" s="4">
        <v>25000</v>
      </c>
      <c r="E25" s="6">
        <v>931653035</v>
      </c>
      <c r="F25" s="8">
        <v>44278.455648148098</v>
      </c>
      <c r="G25" s="2" t="s">
        <v>16</v>
      </c>
      <c r="H25" s="6">
        <v>177</v>
      </c>
      <c r="I25" s="2" t="s">
        <v>17</v>
      </c>
      <c r="J25" s="2" t="s">
        <v>41</v>
      </c>
      <c r="K25" s="2" t="s">
        <v>37</v>
      </c>
      <c r="L25" s="2" t="s">
        <v>42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140000</v>
      </c>
      <c r="D26" s="5">
        <v>140000</v>
      </c>
      <c r="E26" s="7">
        <v>932420333</v>
      </c>
      <c r="F26" s="9">
        <v>44278.865821759297</v>
      </c>
      <c r="G26" s="3" t="s">
        <v>16</v>
      </c>
      <c r="H26" s="7">
        <v>178</v>
      </c>
      <c r="I26" s="3" t="s">
        <v>17</v>
      </c>
      <c r="J26" s="3" t="s">
        <v>43</v>
      </c>
      <c r="K26" s="3" t="s">
        <v>44</v>
      </c>
      <c r="L26" s="3" t="s">
        <v>45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90027</v>
      </c>
      <c r="D27" s="4">
        <v>90027</v>
      </c>
      <c r="E27" s="6">
        <v>932997337</v>
      </c>
      <c r="F27" s="8">
        <v>44279.563888888901</v>
      </c>
      <c r="G27" s="2" t="s">
        <v>16</v>
      </c>
      <c r="H27" s="6">
        <v>181</v>
      </c>
      <c r="I27" s="2" t="s">
        <v>17</v>
      </c>
      <c r="J27" s="2" t="s">
        <v>46</v>
      </c>
      <c r="K27" s="2" t="s">
        <v>47</v>
      </c>
      <c r="L27" s="2" t="s">
        <v>48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52201.08</v>
      </c>
      <c r="D28" s="5">
        <v>52201.08</v>
      </c>
      <c r="E28" s="7">
        <v>935455832</v>
      </c>
      <c r="F28" s="9">
        <v>44281.619583333297</v>
      </c>
      <c r="G28" s="3" t="s">
        <v>16</v>
      </c>
      <c r="H28" s="7">
        <v>183</v>
      </c>
      <c r="I28" s="3" t="s">
        <v>17</v>
      </c>
      <c r="J28" s="3" t="s">
        <v>49</v>
      </c>
      <c r="K28" s="3" t="s">
        <v>37</v>
      </c>
      <c r="L28" s="3" t="s">
        <v>50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5526.92</v>
      </c>
      <c r="D29" s="4">
        <v>5526.92</v>
      </c>
      <c r="E29" s="6">
        <v>935486319</v>
      </c>
      <c r="F29" s="8">
        <v>44281.632881944402</v>
      </c>
      <c r="G29" s="2" t="s">
        <v>16</v>
      </c>
      <c r="H29" s="6">
        <v>186</v>
      </c>
      <c r="I29" s="2" t="s">
        <v>17</v>
      </c>
      <c r="J29" s="2" t="s">
        <v>51</v>
      </c>
      <c r="K29" s="2" t="s">
        <v>37</v>
      </c>
      <c r="L29" s="2" t="s">
        <v>50</v>
      </c>
      <c r="M29" s="2" t="s">
        <v>17</v>
      </c>
      <c r="N29" s="2" t="s">
        <v>17</v>
      </c>
    </row>
    <row r="30" spans="1:14">
      <c r="B30" s="18" t="s">
        <v>32</v>
      </c>
      <c r="C30" s="19">
        <f>SUM(C25:C29)</f>
        <v>312755</v>
      </c>
    </row>
    <row r="31" spans="1:14">
      <c r="B31" s="20" t="s">
        <v>33</v>
      </c>
      <c r="C31" s="23">
        <f>C24</f>
        <v>26487277.000000004</v>
      </c>
    </row>
    <row r="32" spans="1:14">
      <c r="B32" s="18" t="s">
        <v>34</v>
      </c>
      <c r="C32" s="24">
        <v>26742304</v>
      </c>
    </row>
    <row r="33" spans="1:14">
      <c r="B33" s="20" t="s">
        <v>35</v>
      </c>
      <c r="C33" s="23">
        <f>+C30+C31-C32</f>
        <v>57728.000000003725</v>
      </c>
    </row>
    <row r="34" spans="1:14">
      <c r="A34" s="2" t="s">
        <v>14</v>
      </c>
      <c r="B34" s="2" t="s">
        <v>15</v>
      </c>
      <c r="C34" s="4">
        <v>98668525</v>
      </c>
      <c r="D34" s="4">
        <v>98668525</v>
      </c>
      <c r="E34" s="6">
        <v>937772888</v>
      </c>
      <c r="F34" s="8">
        <v>44284.585347222201</v>
      </c>
      <c r="G34" s="2" t="s">
        <v>16</v>
      </c>
      <c r="H34" s="6">
        <v>188</v>
      </c>
      <c r="I34" s="2" t="s">
        <v>17</v>
      </c>
      <c r="J34" s="2" t="s">
        <v>52</v>
      </c>
      <c r="K34" s="2" t="s">
        <v>25</v>
      </c>
      <c r="L34" s="2" t="s">
        <v>53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59091</v>
      </c>
      <c r="D35" s="5">
        <v>59091</v>
      </c>
      <c r="E35" s="7">
        <v>938874426</v>
      </c>
      <c r="F35" s="9">
        <v>44285.4925462963</v>
      </c>
      <c r="G35" s="3" t="s">
        <v>16</v>
      </c>
      <c r="H35" s="7">
        <v>189</v>
      </c>
      <c r="I35" s="3" t="s">
        <v>17</v>
      </c>
      <c r="J35" s="3" t="s">
        <v>54</v>
      </c>
      <c r="K35" s="3" t="s">
        <v>37</v>
      </c>
      <c r="L35" s="3" t="s">
        <v>55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278853</v>
      </c>
      <c r="D36" s="4">
        <v>278853</v>
      </c>
      <c r="E36" s="6">
        <v>939350700</v>
      </c>
      <c r="F36" s="8">
        <v>44285.677905092598</v>
      </c>
      <c r="G36" s="2" t="s">
        <v>16</v>
      </c>
      <c r="H36" s="6">
        <v>190</v>
      </c>
      <c r="I36" s="2" t="s">
        <v>17</v>
      </c>
      <c r="J36" s="2" t="s">
        <v>56</v>
      </c>
      <c r="K36" s="2" t="s">
        <v>37</v>
      </c>
      <c r="L36" s="2" t="s">
        <v>57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2219386</v>
      </c>
      <c r="D37" s="5">
        <v>2219386</v>
      </c>
      <c r="E37" s="7">
        <v>939467832</v>
      </c>
      <c r="F37" s="9">
        <v>44285.723773148202</v>
      </c>
      <c r="G37" s="3" t="s">
        <v>16</v>
      </c>
      <c r="H37" s="7">
        <v>192</v>
      </c>
      <c r="I37" s="3" t="s">
        <v>17</v>
      </c>
      <c r="J37" s="3" t="s">
        <v>58</v>
      </c>
      <c r="K37" s="3" t="s">
        <v>25</v>
      </c>
      <c r="L37" s="3" t="s">
        <v>58</v>
      </c>
      <c r="M37" s="3" t="s">
        <v>17</v>
      </c>
      <c r="N37" s="3" t="s">
        <v>17</v>
      </c>
    </row>
    <row r="38" spans="1:14">
      <c r="B38" s="18" t="s">
        <v>32</v>
      </c>
      <c r="C38" s="19">
        <f>SUM(C34:C37)</f>
        <v>101225855</v>
      </c>
    </row>
    <row r="39" spans="1:14">
      <c r="B39" s="20" t="s">
        <v>33</v>
      </c>
      <c r="C39" s="23">
        <f>+C33</f>
        <v>57728.000000003725</v>
      </c>
    </row>
    <row r="40" spans="1:14">
      <c r="B40" s="18" t="s">
        <v>34</v>
      </c>
      <c r="C40" s="22">
        <v>101283583</v>
      </c>
    </row>
    <row r="41" spans="1:14">
      <c r="B41" s="20" t="s">
        <v>35</v>
      </c>
      <c r="C41" s="23">
        <f>+C38+C39-C40</f>
        <v>0</v>
      </c>
    </row>
  </sheetData>
  <pageMargins left="0.7" right="0.7" top="0.75" bottom="0.75" header="0.3" footer="0.3"/>
  <ignoredErrors>
    <ignoredError sqref="K34:K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baseColWidth="10" defaultRowHeight="15"/>
  <cols>
    <col min="2" max="2" width="14.140625" bestFit="1" customWidth="1"/>
  </cols>
  <sheetData>
    <row r="1" spans="1:3">
      <c r="A1">
        <v>29</v>
      </c>
      <c r="B1" s="22">
        <v>98668525</v>
      </c>
      <c r="C1">
        <v>1</v>
      </c>
    </row>
    <row r="4" spans="1:3">
      <c r="A4">
        <v>30</v>
      </c>
      <c r="B4" s="22">
        <v>59091</v>
      </c>
    </row>
    <row r="5" spans="1:3">
      <c r="B5" s="22">
        <v>2498239</v>
      </c>
    </row>
    <row r="6" spans="1:3">
      <c r="B6" s="25">
        <f>SUM(B4:B5)</f>
        <v>2557330</v>
      </c>
      <c r="C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2021-03-15T13:53:09Z</dcterms:created>
  <dcterms:modified xsi:type="dcterms:W3CDTF">2022-01-24T17:08:08Z</dcterms:modified>
</cp:coreProperties>
</file>