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3 MARZO\"/>
    </mc:Choice>
  </mc:AlternateContent>
  <bookViews>
    <workbookView xWindow="0" yWindow="0" windowWidth="20490" windowHeight="7620"/>
  </bookViews>
  <sheets>
    <sheet name="MARZO" sheetId="1" r:id="rId1"/>
  </sheets>
  <externalReferences>
    <externalReference r:id="rId2"/>
  </externalReferences>
  <definedNames>
    <definedName name="_xlnm._FilterDatabase" localSheetId="0" hidden="1">MARZO!$A$1:$N$1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G104" i="1" s="1"/>
  <c r="H103" i="1"/>
  <c r="G103" i="1"/>
  <c r="H102" i="1"/>
  <c r="G102" i="1" s="1"/>
  <c r="H101" i="1"/>
  <c r="G101" i="1" s="1"/>
  <c r="H100" i="1"/>
  <c r="G100" i="1" s="1"/>
  <c r="H99" i="1"/>
  <c r="G99" i="1" s="1"/>
  <c r="H98" i="1"/>
  <c r="G98" i="1" s="1"/>
  <c r="H97" i="1"/>
  <c r="G97" i="1"/>
  <c r="H96" i="1"/>
  <c r="G96" i="1" s="1"/>
  <c r="H95" i="1"/>
  <c r="G95" i="1"/>
  <c r="H94" i="1"/>
  <c r="G94" i="1" s="1"/>
  <c r="H93" i="1"/>
  <c r="G93" i="1" s="1"/>
  <c r="H92" i="1"/>
  <c r="G92" i="1" s="1"/>
  <c r="H91" i="1"/>
  <c r="G91" i="1" s="1"/>
  <c r="H90" i="1"/>
  <c r="G90" i="1" s="1"/>
  <c r="H89" i="1"/>
  <c r="G89" i="1"/>
  <c r="H88" i="1"/>
  <c r="G88" i="1" s="1"/>
  <c r="H87" i="1"/>
  <c r="G87" i="1"/>
  <c r="H86" i="1"/>
  <c r="G86" i="1" s="1"/>
  <c r="H85" i="1"/>
  <c r="G85" i="1" s="1"/>
  <c r="H84" i="1"/>
  <c r="G84" i="1" s="1"/>
  <c r="H83" i="1"/>
  <c r="G83" i="1" s="1"/>
  <c r="H82" i="1"/>
  <c r="G82" i="1" s="1"/>
  <c r="H81" i="1"/>
  <c r="G81" i="1"/>
  <c r="H80" i="1"/>
  <c r="G80" i="1" s="1"/>
  <c r="H79" i="1"/>
  <c r="G79" i="1"/>
  <c r="H78" i="1"/>
  <c r="G78" i="1" s="1"/>
  <c r="H77" i="1"/>
  <c r="G77" i="1" s="1"/>
  <c r="H76" i="1"/>
  <c r="G76" i="1" s="1"/>
  <c r="H75" i="1"/>
  <c r="G75" i="1" s="1"/>
  <c r="H74" i="1"/>
  <c r="G74" i="1" s="1"/>
  <c r="H73" i="1"/>
  <c r="G73" i="1"/>
  <c r="H72" i="1"/>
  <c r="G72" i="1" s="1"/>
  <c r="H71" i="1"/>
  <c r="G71" i="1"/>
  <c r="H70" i="1"/>
  <c r="G70" i="1" s="1"/>
  <c r="H69" i="1"/>
  <c r="G69" i="1" s="1"/>
  <c r="H68" i="1"/>
  <c r="G68" i="1" s="1"/>
  <c r="H67" i="1"/>
  <c r="G67" i="1" s="1"/>
  <c r="H66" i="1"/>
  <c r="G66" i="1" s="1"/>
  <c r="H65" i="1"/>
  <c r="G65" i="1"/>
  <c r="H64" i="1"/>
  <c r="G64" i="1" s="1"/>
  <c r="H63" i="1"/>
  <c r="G63" i="1"/>
  <c r="H62" i="1"/>
  <c r="G62" i="1" s="1"/>
  <c r="H61" i="1"/>
  <c r="G61" i="1" s="1"/>
  <c r="H60" i="1"/>
  <c r="G60" i="1" s="1"/>
  <c r="H59" i="1"/>
  <c r="G59" i="1" s="1"/>
  <c r="H58" i="1"/>
  <c r="G58" i="1" s="1"/>
  <c r="H57" i="1"/>
  <c r="G57" i="1"/>
  <c r="H56" i="1"/>
  <c r="G56" i="1" s="1"/>
  <c r="H55" i="1"/>
  <c r="G55" i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/>
  <c r="H48" i="1"/>
  <c r="G48" i="1" s="1"/>
  <c r="H47" i="1"/>
  <c r="G47" i="1"/>
  <c r="H46" i="1"/>
  <c r="G46" i="1" s="1"/>
  <c r="H45" i="1"/>
  <c r="G45" i="1" s="1"/>
  <c r="H44" i="1"/>
  <c r="G44" i="1" s="1"/>
  <c r="H43" i="1"/>
  <c r="G43" i="1" s="1"/>
  <c r="H42" i="1"/>
  <c r="G42" i="1" s="1"/>
  <c r="H41" i="1"/>
  <c r="G41" i="1"/>
  <c r="H40" i="1"/>
  <c r="G40" i="1" s="1"/>
  <c r="H39" i="1"/>
  <c r="G39" i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/>
  <c r="H32" i="1"/>
  <c r="G32" i="1" s="1"/>
  <c r="H31" i="1"/>
  <c r="G31" i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/>
  <c r="H24" i="1"/>
  <c r="G24" i="1" s="1"/>
  <c r="H23" i="1"/>
  <c r="G23" i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/>
  <c r="H16" i="1"/>
  <c r="G16" i="1" s="1"/>
  <c r="H15" i="1"/>
  <c r="G15" i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/>
  <c r="H8" i="1"/>
  <c r="G8" i="1" s="1"/>
  <c r="H7" i="1"/>
  <c r="G7" i="1"/>
  <c r="H6" i="1"/>
  <c r="G6" i="1" s="1"/>
  <c r="H5" i="1"/>
  <c r="G5" i="1" s="1"/>
  <c r="H4" i="1"/>
  <c r="G4" i="1" s="1"/>
  <c r="H3" i="1"/>
  <c r="G3" i="1" s="1"/>
  <c r="H2" i="1"/>
  <c r="G2" i="1" s="1"/>
</calcChain>
</file>

<file path=xl/sharedStrings.xml><?xml version="1.0" encoding="utf-8"?>
<sst xmlns="http://schemas.openxmlformats.org/spreadsheetml/2006/main" count="118" uniqueCount="48">
  <si>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</si>
  <si>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</si>
  <si>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</si>
  <si>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</si>
  <si>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</si>
  <si>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</si>
  <si>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</si>
  <si>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</si>
  <si>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</si>
  <si>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</si>
  <si>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</si>
  <si>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</si>
  <si>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</si>
  <si>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</si>
  <si>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RIONEGRO - ANTIOQUIA</t>
  </si>
  <si>
    <t xml:space="preserve">TULUA - VALLE       </t>
  </si>
  <si>
    <t>BOGOTA - DISTRITO CA</t>
  </si>
  <si>
    <t>FUSAGASUGA - CUNDINA</t>
  </si>
  <si>
    <t xml:space="preserve">IBAGUE - TOLIMA     </t>
  </si>
  <si>
    <t>MEDELLIN - ANTIOQUIA</t>
  </si>
  <si>
    <t xml:space="preserve">MANIZALES - CALDAS  </t>
  </si>
  <si>
    <t xml:space="preserve">ARMENIA - QUINDIO   </t>
  </si>
  <si>
    <t>MADRID - CUNDINAMARC</t>
  </si>
  <si>
    <t xml:space="preserve">PASTO - NARINO      </t>
  </si>
  <si>
    <t xml:space="preserve">TUNJA - BOYACA      </t>
  </si>
  <si>
    <t>PUERTO BOYACA - BOYA</t>
  </si>
  <si>
    <t xml:space="preserve">DUITAMA - BOYACA    </t>
  </si>
  <si>
    <t>FACATATIVA - CUNDINA</t>
  </si>
  <si>
    <t xml:space="preserve">YOPAL - CASANARE    </t>
  </si>
  <si>
    <t xml:space="preserve">LA DORADA - CALDAS  </t>
  </si>
  <si>
    <t xml:space="preserve">SOCORRO - SANTANDER </t>
  </si>
  <si>
    <t>GIRARDOT - CUNDINAMA</t>
  </si>
  <si>
    <t xml:space="preserve">ACACIAS - META      </t>
  </si>
  <si>
    <t>BUCARAMANGA - SANTAN</t>
  </si>
  <si>
    <t>FLORIDABLANCA - SANT</t>
  </si>
  <si>
    <t>SOACHA - CUNDINAMARC</t>
  </si>
  <si>
    <t xml:space="preserve">MALAGA - SANTANDER  </t>
  </si>
  <si>
    <t xml:space="preserve">CARTAGENA - BOLIVAR </t>
  </si>
  <si>
    <t xml:space="preserve">ITAGUI - ANTIOQUIA  </t>
  </si>
  <si>
    <t xml:space="preserve">SAN GIL - SANTANDER </t>
  </si>
  <si>
    <t>BARRANCABERMEJA  - S</t>
  </si>
  <si>
    <t>SAN ANDRES - SAN AND</t>
  </si>
  <si>
    <t xml:space="preserve">BARBOSA - SANTANDER </t>
  </si>
  <si>
    <t>TOCAIMA - CUNDINAMAR</t>
  </si>
  <si>
    <t>COGUA - CUNDINAMARCA</t>
  </si>
  <si>
    <t xml:space="preserve">CHIA - CUNDINAMARCA </t>
  </si>
  <si>
    <t xml:space="preserve">SPE00084    </t>
  </si>
  <si>
    <t>CHOACHI - CUNDINAMAR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</si>
</sst>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04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  <col min="13" max="13" width="16" bestFit="1" customWidth="1"/>
    <col min="14" max="14" width="13.140625" bestFit="1" customWidth="1"/>
  </cols>
  <sheetData>
    <row r="1" spans="1:246" s="8" customFormat="1" ht="30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162021</v>
      </c>
      <c r="C2" t="s">
        <v>14</v>
      </c>
      <c r="D2">
        <v>890982506</v>
      </c>
      <c r="E2" s="9">
        <v>43892</v>
      </c>
      <c r="F2">
        <v>8544212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20896</v>
      </c>
      <c r="M2">
        <v>11111</v>
      </c>
      <c r="N2">
        <v>11111</v>
      </c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699820</v>
      </c>
      <c r="C3" t="s">
        <v>15</v>
      </c>
      <c r="D3">
        <v>8919003531</v>
      </c>
      <c r="E3" s="9">
        <v>43892</v>
      </c>
      <c r="F3">
        <v>2237403</v>
      </c>
      <c r="G3" s="10">
        <f>VLOOKUP(H3,'[1]BANCO POPULAR'!$B$5:$D$371,3,0)</f>
        <v>11000000</v>
      </c>
      <c r="H3" s="10">
        <f>VLOOKUP(I3,'[1]BANCO POPULAR'!$B$5:$C$371,1,0)</f>
        <v>230101</v>
      </c>
      <c r="I3" s="11">
        <v>230101</v>
      </c>
      <c r="J3" s="12"/>
      <c r="K3" s="12">
        <v>191622</v>
      </c>
      <c r="M3">
        <v>20200113882</v>
      </c>
      <c r="N3">
        <v>11111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699821</v>
      </c>
      <c r="C4" t="s">
        <v>15</v>
      </c>
      <c r="D4">
        <v>8919003531</v>
      </c>
      <c r="E4" s="9">
        <v>43892</v>
      </c>
      <c r="F4">
        <v>2237403</v>
      </c>
      <c r="G4" s="10">
        <f>VLOOKUP(H4,'[1]BANCO POPULAR'!$B$5:$D$371,3,0)</f>
        <v>11000000</v>
      </c>
      <c r="H4" s="10">
        <f>VLOOKUP(I4,'[1]BANCO POPULAR'!$B$5:$C$371,1,0)</f>
        <v>230101</v>
      </c>
      <c r="I4" s="11">
        <v>230101</v>
      </c>
      <c r="J4" s="12"/>
      <c r="K4" s="12">
        <v>1264917</v>
      </c>
      <c r="M4">
        <v>60021</v>
      </c>
      <c r="N4">
        <v>11111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699822</v>
      </c>
      <c r="C5" t="s">
        <v>15</v>
      </c>
      <c r="D5">
        <v>8919003531</v>
      </c>
      <c r="E5" s="9">
        <v>43892</v>
      </c>
      <c r="F5">
        <v>2237403</v>
      </c>
      <c r="G5" s="10">
        <f>VLOOKUP(H5,'[1]BANCO POPULAR'!$B$5:$D$371,3,0)</f>
        <v>11000000</v>
      </c>
      <c r="H5" s="10">
        <f>VLOOKUP(I5,'[1]BANCO POPULAR'!$B$5:$C$371,1,0)</f>
        <v>230101</v>
      </c>
      <c r="I5" s="11">
        <v>230101</v>
      </c>
      <c r="J5" s="12"/>
      <c r="K5" s="12">
        <v>1565115</v>
      </c>
      <c r="M5">
        <v>58485</v>
      </c>
      <c r="N5">
        <v>11111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2940482</v>
      </c>
      <c r="C6" t="s">
        <v>16</v>
      </c>
      <c r="D6">
        <v>8999993842</v>
      </c>
      <c r="E6" s="9">
        <v>43892</v>
      </c>
      <c r="F6">
        <v>3219877075</v>
      </c>
      <c r="G6" s="10">
        <f>VLOOKUP(H6,'[1]BANCO POPULAR'!$B$5:$D$371,3,0)</f>
        <v>11000000</v>
      </c>
      <c r="H6" s="10">
        <f>VLOOKUP(I6,'[1]BANCO POPULAR'!$B$5:$C$371,1,0)</f>
        <v>230101</v>
      </c>
      <c r="I6" s="11">
        <v>230101</v>
      </c>
      <c r="J6" s="12"/>
      <c r="K6" s="12">
        <v>9266</v>
      </c>
      <c r="M6">
        <v>4450</v>
      </c>
      <c r="N6">
        <v>11111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2217512</v>
      </c>
      <c r="C7" t="s">
        <v>17</v>
      </c>
      <c r="D7">
        <v>8906800084</v>
      </c>
      <c r="E7" s="9">
        <v>43893</v>
      </c>
      <c r="F7">
        <v>8868181</v>
      </c>
      <c r="G7" s="10">
        <f>VLOOKUP(H7,'[1]BANCO POPULAR'!$B$5:$D$371,3,0)</f>
        <v>11000000</v>
      </c>
      <c r="H7" s="10">
        <f>VLOOKUP(I7,'[1]BANCO POPULAR'!$B$5:$C$371,1,0)</f>
        <v>230101</v>
      </c>
      <c r="I7" s="11">
        <v>230101</v>
      </c>
      <c r="J7" s="12"/>
      <c r="K7" s="12">
        <v>5777996</v>
      </c>
      <c r="M7">
        <v>20191213510</v>
      </c>
      <c r="N7">
        <v>11111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2217513</v>
      </c>
      <c r="C8" t="s">
        <v>17</v>
      </c>
      <c r="D8">
        <v>8906800084</v>
      </c>
      <c r="E8" s="9">
        <v>43893</v>
      </c>
      <c r="F8">
        <v>8868181</v>
      </c>
      <c r="G8" s="10">
        <f>VLOOKUP(H8,'[1]BANCO POPULAR'!$B$5:$D$371,3,0)</f>
        <v>11000000</v>
      </c>
      <c r="H8" s="10">
        <f>VLOOKUP(I8,'[1]BANCO POPULAR'!$B$5:$C$371,1,0)</f>
        <v>230101</v>
      </c>
      <c r="I8" s="11">
        <v>230101</v>
      </c>
      <c r="J8" s="12"/>
      <c r="K8" s="12">
        <v>38867</v>
      </c>
      <c r="M8">
        <v>2019070305</v>
      </c>
      <c r="N8">
        <v>11111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2217514</v>
      </c>
      <c r="C9" t="s">
        <v>17</v>
      </c>
      <c r="D9">
        <v>8906800084</v>
      </c>
      <c r="E9" s="9">
        <v>43893</v>
      </c>
      <c r="F9">
        <v>8868181</v>
      </c>
      <c r="G9" s="10">
        <f>VLOOKUP(H9,'[1]BANCO POPULAR'!$B$5:$D$371,3,0)</f>
        <v>11000000</v>
      </c>
      <c r="H9" s="10">
        <f>VLOOKUP(I9,'[1]BANCO POPULAR'!$B$5:$C$371,1,0)</f>
        <v>230101</v>
      </c>
      <c r="I9" s="11">
        <v>230101</v>
      </c>
      <c r="J9" s="12"/>
      <c r="K9" s="12">
        <v>2888998</v>
      </c>
      <c r="M9">
        <v>20190707305</v>
      </c>
      <c r="N9">
        <v>11111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2217521</v>
      </c>
      <c r="C10" t="s">
        <v>17</v>
      </c>
      <c r="D10">
        <v>8906800883</v>
      </c>
      <c r="E10" s="9">
        <v>43893</v>
      </c>
      <c r="F10">
        <v>3112654748</v>
      </c>
      <c r="G10" s="10">
        <f>VLOOKUP(H10,'[1]BANCO POPULAR'!$B$5:$D$371,3,0)</f>
        <v>11000000</v>
      </c>
      <c r="H10" s="10">
        <f>VLOOKUP(I10,'[1]BANCO POPULAR'!$B$5:$C$371,1,0)</f>
        <v>230101</v>
      </c>
      <c r="I10" s="11">
        <v>230101</v>
      </c>
      <c r="J10" s="12"/>
      <c r="K10" s="12">
        <v>466318</v>
      </c>
      <c r="M10">
        <v>20191208056</v>
      </c>
      <c r="N10">
        <v>11111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697231</v>
      </c>
      <c r="C11" t="s">
        <v>18</v>
      </c>
      <c r="D11">
        <v>8001133897</v>
      </c>
      <c r="E11" s="9">
        <v>43894</v>
      </c>
      <c r="F11">
        <v>2611793</v>
      </c>
      <c r="G11" s="10">
        <f>VLOOKUP(H11,'[1]BANCO POPULAR'!$B$5:$D$371,3,0)</f>
        <v>923272421</v>
      </c>
      <c r="H11" s="10">
        <f>VLOOKUP(I11,'[1]BANCO POPULAR'!$B$5:$C$371,1,0)</f>
        <v>190101</v>
      </c>
      <c r="I11" s="11">
        <v>190101</v>
      </c>
      <c r="J11" s="12"/>
      <c r="K11" s="12">
        <v>311430</v>
      </c>
      <c r="M11">
        <v>14000139</v>
      </c>
      <c r="N11">
        <v>14000139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697234</v>
      </c>
      <c r="C12" t="s">
        <v>18</v>
      </c>
      <c r="D12">
        <v>8001133897</v>
      </c>
      <c r="E12" s="9">
        <v>43894</v>
      </c>
      <c r="F12">
        <v>2611793</v>
      </c>
      <c r="G12" s="10">
        <f>VLOOKUP(H12,'[1]BANCO POPULAR'!$B$5:$D$371,3,0)</f>
        <v>923272421</v>
      </c>
      <c r="H12" s="10">
        <f>VLOOKUP(I12,'[1]BANCO POPULAR'!$B$5:$C$371,1,0)</f>
        <v>190101</v>
      </c>
      <c r="I12" s="11">
        <v>190101</v>
      </c>
      <c r="J12" s="12"/>
      <c r="K12" s="12">
        <v>622898</v>
      </c>
      <c r="M12">
        <v>190101</v>
      </c>
      <c r="N12">
        <v>14000140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885346</v>
      </c>
      <c r="C13" t="s">
        <v>19</v>
      </c>
      <c r="D13">
        <v>8909050652</v>
      </c>
      <c r="E13" s="9">
        <v>43894</v>
      </c>
      <c r="F13">
        <v>5157662</v>
      </c>
      <c r="G13" s="10">
        <f>VLOOKUP(H13,'[1]BANCO POPULAR'!$B$5:$D$371,3,0)</f>
        <v>11000000</v>
      </c>
      <c r="H13" s="10">
        <f>VLOOKUP(I13,'[1]BANCO POPULAR'!$B$5:$C$371,1,0)</f>
        <v>230101</v>
      </c>
      <c r="I13" s="11">
        <v>230101</v>
      </c>
      <c r="J13" s="12"/>
      <c r="K13" s="12">
        <v>3653930</v>
      </c>
      <c r="M13">
        <v>11111</v>
      </c>
      <c r="N13">
        <v>8909050652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1020896</v>
      </c>
      <c r="C14" t="s">
        <v>20</v>
      </c>
      <c r="D14">
        <v>8908011449</v>
      </c>
      <c r="E14" s="9">
        <v>43894</v>
      </c>
      <c r="F14">
        <v>8580568</v>
      </c>
      <c r="G14" s="10">
        <f>VLOOKUP(H14,'[1]BANCO POPULAR'!$B$5:$D$371,3,0)</f>
        <v>11000000</v>
      </c>
      <c r="H14" s="10">
        <f>VLOOKUP(I14,'[1]BANCO POPULAR'!$B$5:$C$371,1,0)</f>
        <v>230101</v>
      </c>
      <c r="I14" s="11">
        <v>230101</v>
      </c>
      <c r="J14" s="12"/>
      <c r="K14" s="12">
        <v>169987</v>
      </c>
      <c r="M14">
        <v>8908011449</v>
      </c>
      <c r="N14">
        <v>20200208275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2217505</v>
      </c>
      <c r="C15" t="s">
        <v>17</v>
      </c>
      <c r="D15">
        <v>890680008</v>
      </c>
      <c r="E15" s="9">
        <v>43894</v>
      </c>
      <c r="F15">
        <v>8808181</v>
      </c>
      <c r="G15" s="10">
        <f>VLOOKUP(H15,'[1]BANCO POPULAR'!$B$5:$D$371,3,0)</f>
        <v>11000000</v>
      </c>
      <c r="H15" s="10">
        <f>VLOOKUP(I15,'[1]BANCO POPULAR'!$B$5:$C$371,1,0)</f>
        <v>230101</v>
      </c>
      <c r="I15" s="11">
        <v>230101</v>
      </c>
      <c r="J15" s="12"/>
      <c r="K15" s="12">
        <v>38867</v>
      </c>
      <c r="M15">
        <v>8906800084</v>
      </c>
      <c r="N15">
        <v>20200208481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3090254</v>
      </c>
      <c r="C16" t="s">
        <v>19</v>
      </c>
      <c r="D16">
        <v>8909049961</v>
      </c>
      <c r="E16" s="9">
        <v>43894</v>
      </c>
      <c r="F16">
        <v>3807576</v>
      </c>
      <c r="G16" s="10">
        <f>VLOOKUP(H16,'[1]BANCO POPULAR'!$B$5:$D$371,3,0)</f>
        <v>11000000</v>
      </c>
      <c r="H16" s="10">
        <f>VLOOKUP(I16,'[1]BANCO POPULAR'!$B$5:$C$371,1,0)</f>
        <v>230101</v>
      </c>
      <c r="I16" s="11">
        <v>230101</v>
      </c>
      <c r="J16" s="12"/>
      <c r="K16" s="12">
        <v>472670</v>
      </c>
      <c r="M16">
        <v>1</v>
      </c>
      <c r="N16">
        <v>1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244901</v>
      </c>
      <c r="C17" t="s">
        <v>21</v>
      </c>
      <c r="D17">
        <v>890000464</v>
      </c>
      <c r="E17" s="9">
        <v>43895</v>
      </c>
      <c r="F17">
        <v>7417100</v>
      </c>
      <c r="G17" s="10">
        <f>VLOOKUP(H17,'[1]BANCO POPULAR'!$B$5:$D$371,3,0)</f>
        <v>11000000</v>
      </c>
      <c r="H17" s="10">
        <f>VLOOKUP(I17,'[1]BANCO POPULAR'!$B$5:$C$371,1,0)</f>
        <v>230101</v>
      </c>
      <c r="I17" s="11">
        <v>230101</v>
      </c>
      <c r="J17" s="12"/>
      <c r="K17" s="12">
        <v>390601</v>
      </c>
      <c r="M17">
        <v>2020113864</v>
      </c>
      <c r="N17">
        <v>11111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244902</v>
      </c>
      <c r="C18" t="s">
        <v>21</v>
      </c>
      <c r="D18">
        <v>890000464</v>
      </c>
      <c r="E18" s="9">
        <v>43895</v>
      </c>
      <c r="F18">
        <v>7417100</v>
      </c>
      <c r="G18" s="10">
        <f>VLOOKUP(H18,'[1]BANCO POPULAR'!$B$5:$D$371,3,0)</f>
        <v>11000000</v>
      </c>
      <c r="H18" s="10">
        <f>VLOOKUP(I18,'[1]BANCO POPULAR'!$B$5:$C$371,1,0)</f>
        <v>230101</v>
      </c>
      <c r="I18" s="11">
        <v>230101</v>
      </c>
      <c r="J18" s="12"/>
      <c r="K18" s="12">
        <v>781202</v>
      </c>
      <c r="M18">
        <v>20200113864</v>
      </c>
      <c r="N18">
        <v>11111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387594</v>
      </c>
      <c r="C19" t="s">
        <v>22</v>
      </c>
      <c r="D19">
        <v>8999990531</v>
      </c>
      <c r="E19" s="9">
        <v>43895</v>
      </c>
      <c r="F19">
        <v>7449745</v>
      </c>
      <c r="G19" s="10">
        <f>VLOOKUP(H19,'[1]BANCO POPULAR'!$B$5:$D$371,3,0)</f>
        <v>11000000</v>
      </c>
      <c r="H19" s="10">
        <f>VLOOKUP(I19,'[1]BANCO POPULAR'!$B$5:$C$371,1,0)</f>
        <v>230101</v>
      </c>
      <c r="I19" s="11">
        <v>230101</v>
      </c>
      <c r="J19" s="12"/>
      <c r="K19" s="12">
        <v>30414</v>
      </c>
      <c r="M19">
        <v>899999325</v>
      </c>
      <c r="N19">
        <v>20200113948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540297</v>
      </c>
      <c r="C20" t="s">
        <v>23</v>
      </c>
      <c r="D20">
        <v>8000991432</v>
      </c>
      <c r="E20" s="9">
        <v>43895</v>
      </c>
      <c r="F20">
        <v>3122647745</v>
      </c>
      <c r="G20" s="10">
        <f>VLOOKUP(H20,'[1]BANCO POPULAR'!$B$5:$D$371,3,0)</f>
        <v>96500000</v>
      </c>
      <c r="H20" s="10">
        <f>VLOOKUP(I20,'[1]BANCO POPULAR'!$B$5:$C$371,1,0)</f>
        <v>320101</v>
      </c>
      <c r="I20" s="11">
        <v>320101</v>
      </c>
      <c r="J20" s="12"/>
      <c r="K20" s="12">
        <v>172452</v>
      </c>
      <c r="M20">
        <v>20191107993</v>
      </c>
      <c r="N20">
        <v>11111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597460</v>
      </c>
      <c r="C21" t="s">
        <v>23</v>
      </c>
      <c r="D21">
        <v>8000991432</v>
      </c>
      <c r="E21" s="9">
        <v>43895</v>
      </c>
      <c r="F21">
        <v>3122647745</v>
      </c>
      <c r="G21" s="10">
        <f>VLOOKUP(H21,'[1]BANCO POPULAR'!$B$5:$D$371,3,0)</f>
        <v>829700000</v>
      </c>
      <c r="H21" s="10">
        <f>VLOOKUP(I21,'[1]BANCO POPULAR'!$B$5:$C$371,1,0)</f>
        <v>230103</v>
      </c>
      <c r="I21" s="11">
        <v>230103</v>
      </c>
      <c r="J21" s="12"/>
      <c r="K21" s="12">
        <v>344904</v>
      </c>
      <c r="M21">
        <v>20191208167</v>
      </c>
      <c r="N21">
        <v>11111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689556</v>
      </c>
      <c r="C22" t="s">
        <v>24</v>
      </c>
      <c r="D22">
        <v>8000167579</v>
      </c>
      <c r="E22" s="9">
        <v>43895</v>
      </c>
      <c r="F22">
        <v>7372083</v>
      </c>
      <c r="G22" s="10">
        <f>VLOOKUP(H22,'[1]BANCO POPULAR'!$B$5:$D$371,3,0)</f>
        <v>11000000</v>
      </c>
      <c r="H22" s="10">
        <f>VLOOKUP(I22,'[1]BANCO POPULAR'!$B$5:$C$371,1,0)</f>
        <v>230101</v>
      </c>
      <c r="I22" s="11">
        <v>230101</v>
      </c>
      <c r="J22" s="12"/>
      <c r="K22" s="12">
        <v>1143542</v>
      </c>
      <c r="M22">
        <v>11111</v>
      </c>
      <c r="N22">
        <v>2018087336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696197</v>
      </c>
      <c r="C23" t="s">
        <v>23</v>
      </c>
      <c r="D23">
        <v>8000991432</v>
      </c>
      <c r="E23" s="9">
        <v>43895</v>
      </c>
      <c r="F23">
        <v>3122647743</v>
      </c>
      <c r="G23" s="10">
        <f>VLOOKUP(H23,'[1]BANCO POPULAR'!$B$5:$D$371,3,0)</f>
        <v>11000000</v>
      </c>
      <c r="H23" s="10">
        <f>VLOOKUP(I23,'[1]BANCO POPULAR'!$B$5:$C$371,1,0)</f>
        <v>230101</v>
      </c>
      <c r="I23" s="11">
        <v>230101</v>
      </c>
      <c r="J23" s="12"/>
      <c r="K23" s="12">
        <v>172452</v>
      </c>
      <c r="M23">
        <v>20191007818</v>
      </c>
      <c r="N23">
        <v>11111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696198</v>
      </c>
      <c r="C24" t="s">
        <v>23</v>
      </c>
      <c r="D24">
        <v>8000991432</v>
      </c>
      <c r="E24" s="9">
        <v>43895</v>
      </c>
      <c r="F24">
        <v>3126477745</v>
      </c>
      <c r="G24" s="10">
        <f>VLOOKUP(H24,'[1]BANCO POPULAR'!$B$5:$D$371,3,0)</f>
        <v>11000000</v>
      </c>
      <c r="H24" s="10">
        <f>VLOOKUP(I24,'[1]BANCO POPULAR'!$B$5:$C$371,1,0)</f>
        <v>230101</v>
      </c>
      <c r="I24" s="11">
        <v>230101</v>
      </c>
      <c r="J24" s="12"/>
      <c r="K24" s="12">
        <v>172452</v>
      </c>
      <c r="M24">
        <v>20190907642</v>
      </c>
      <c r="N24">
        <v>11111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906136</v>
      </c>
      <c r="C25" t="s">
        <v>25</v>
      </c>
      <c r="D25">
        <v>8918004664</v>
      </c>
      <c r="E25" s="9">
        <v>43895</v>
      </c>
      <c r="F25">
        <v>3103640633</v>
      </c>
      <c r="G25" s="10">
        <f>VLOOKUP(H25,'[1]BANCO POPULAR'!$B$5:$D$371,3,0)</f>
        <v>11000000</v>
      </c>
      <c r="H25" s="10">
        <f>VLOOKUP(I25,'[1]BANCO POPULAR'!$B$5:$C$371,1,0)</f>
        <v>230101</v>
      </c>
      <c r="I25" s="11">
        <v>230101</v>
      </c>
      <c r="J25" s="12"/>
      <c r="K25" s="12">
        <v>495736</v>
      </c>
      <c r="M25">
        <v>891800466</v>
      </c>
      <c r="N25">
        <v>20200113990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906137</v>
      </c>
      <c r="C26" t="s">
        <v>25</v>
      </c>
      <c r="D26">
        <v>8918004664</v>
      </c>
      <c r="E26" s="9">
        <v>43895</v>
      </c>
      <c r="F26">
        <v>3103640683</v>
      </c>
      <c r="G26" s="10">
        <f>VLOOKUP(H26,'[1]BANCO POPULAR'!$B$5:$D$371,3,0)</f>
        <v>11000000</v>
      </c>
      <c r="H26" s="10">
        <f>VLOOKUP(I26,'[1]BANCO POPULAR'!$B$5:$C$371,1,0)</f>
        <v>230101</v>
      </c>
      <c r="I26" s="11">
        <v>230101</v>
      </c>
      <c r="J26" s="12"/>
      <c r="K26" s="12">
        <v>991472</v>
      </c>
      <c r="M26">
        <v>891800466</v>
      </c>
      <c r="N26">
        <v>20191213584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906138</v>
      </c>
      <c r="C27" t="s">
        <v>25</v>
      </c>
      <c r="D27">
        <v>8918004664</v>
      </c>
      <c r="E27" s="9">
        <v>43895</v>
      </c>
      <c r="F27">
        <v>3103640633</v>
      </c>
      <c r="G27" s="10">
        <f>VLOOKUP(H27,'[1]BANCO POPULAR'!$B$5:$D$371,3,0)</f>
        <v>11000000</v>
      </c>
      <c r="H27" s="10">
        <f>VLOOKUP(I27,'[1]BANCO POPULAR'!$B$5:$C$371,1,0)</f>
        <v>230101</v>
      </c>
      <c r="I27" s="11">
        <v>230101</v>
      </c>
      <c r="J27" s="12"/>
      <c r="K27" s="12">
        <v>495736</v>
      </c>
      <c r="M27">
        <v>891800466</v>
      </c>
      <c r="N27">
        <v>20191113178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425765</v>
      </c>
      <c r="C28" t="s">
        <v>26</v>
      </c>
      <c r="D28">
        <v>8918551381</v>
      </c>
      <c r="E28" s="9">
        <v>43896</v>
      </c>
      <c r="F28">
        <v>7626246</v>
      </c>
      <c r="G28" s="10">
        <f>VLOOKUP(H28,'[1]BANCO POPULAR'!$B$5:$D$371,3,0)</f>
        <v>11000000</v>
      </c>
      <c r="H28" s="10">
        <f>VLOOKUP(I28,'[1]BANCO POPULAR'!$B$5:$C$371,1,0)</f>
        <v>230101</v>
      </c>
      <c r="I28" s="11">
        <v>230101</v>
      </c>
      <c r="J28" s="12"/>
      <c r="K28" s="12">
        <v>42978</v>
      </c>
      <c r="M28">
        <v>202002</v>
      </c>
      <c r="N28">
        <v>8918551381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540605</v>
      </c>
      <c r="C29" t="s">
        <v>16</v>
      </c>
      <c r="D29">
        <v>8300540605</v>
      </c>
      <c r="E29" s="9">
        <v>43896</v>
      </c>
      <c r="F29">
        <v>3275500</v>
      </c>
      <c r="G29" s="10">
        <f>VLOOKUP(H29,'[1]BANCO POPULAR'!$B$5:$D$371,3,0)</f>
        <v>11000000</v>
      </c>
      <c r="H29" s="10">
        <f>VLOOKUP(I29,'[1]BANCO POPULAR'!$B$5:$C$371,1,0)</f>
        <v>230101</v>
      </c>
      <c r="I29" s="11">
        <v>230101</v>
      </c>
      <c r="J29" s="12"/>
      <c r="K29" s="12">
        <v>1076747</v>
      </c>
      <c r="M29">
        <v>9005943846</v>
      </c>
      <c r="N29">
        <v>20190410059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540606</v>
      </c>
      <c r="C30" t="s">
        <v>16</v>
      </c>
      <c r="D30">
        <v>8300540605</v>
      </c>
      <c r="E30" s="9">
        <v>43896</v>
      </c>
      <c r="F30">
        <v>3275500</v>
      </c>
      <c r="G30" s="10">
        <f>VLOOKUP(H30,'[1]BANCO POPULAR'!$B$5:$D$371,3,0)</f>
        <v>11000000</v>
      </c>
      <c r="H30" s="10">
        <f>VLOOKUP(I30,'[1]BANCO POPULAR'!$B$5:$C$371,1,0)</f>
        <v>230101</v>
      </c>
      <c r="I30" s="11">
        <v>230101</v>
      </c>
      <c r="J30" s="12"/>
      <c r="K30" s="12">
        <v>29614830</v>
      </c>
      <c r="M30">
        <v>9005943846</v>
      </c>
      <c r="N30">
        <v>2019039656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609884</v>
      </c>
      <c r="C31" t="s">
        <v>27</v>
      </c>
      <c r="D31">
        <v>8999991735</v>
      </c>
      <c r="E31" s="9">
        <v>43896</v>
      </c>
      <c r="F31">
        <v>8478394</v>
      </c>
      <c r="G31" s="10">
        <f>VLOOKUP(H31,'[1]BANCO POPULAR'!$B$5:$D$371,3,0)</f>
        <v>11000000</v>
      </c>
      <c r="H31" s="10">
        <f>VLOOKUP(I31,'[1]BANCO POPULAR'!$B$5:$C$371,1,0)</f>
        <v>230101</v>
      </c>
      <c r="I31" s="11">
        <v>230101</v>
      </c>
      <c r="J31" s="12"/>
      <c r="K31" s="12">
        <v>942148</v>
      </c>
      <c r="M31">
        <v>11111111</v>
      </c>
      <c r="N31">
        <v>11111111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852065</v>
      </c>
      <c r="C32" t="s">
        <v>28</v>
      </c>
      <c r="D32">
        <v>8920992166</v>
      </c>
      <c r="E32" s="9">
        <v>43896</v>
      </c>
      <c r="F32">
        <v>6336339</v>
      </c>
      <c r="G32" s="10">
        <f>VLOOKUP(H32,'[1]BANCO POPULAR'!$B$5:$D$371,3,0)</f>
        <v>11000000</v>
      </c>
      <c r="H32" s="10">
        <f>VLOOKUP(I32,'[1]BANCO POPULAR'!$B$5:$C$371,1,0)</f>
        <v>230101</v>
      </c>
      <c r="I32" s="11">
        <v>230101</v>
      </c>
      <c r="J32" s="12"/>
      <c r="K32" s="12">
        <v>1295384.3400000001</v>
      </c>
      <c r="M32">
        <v>20191213304</v>
      </c>
      <c r="N32">
        <v>20191213305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1022449</v>
      </c>
      <c r="C33" t="s">
        <v>20</v>
      </c>
      <c r="D33">
        <v>8908010521</v>
      </c>
      <c r="E33" s="9">
        <v>43896</v>
      </c>
      <c r="F33">
        <v>8982444</v>
      </c>
      <c r="G33" s="10">
        <f>VLOOKUP(H33,'[1]BANCO POPULAR'!$B$5:$D$371,3,0)</f>
        <v>11000000</v>
      </c>
      <c r="H33" s="10">
        <f>VLOOKUP(I33,'[1]BANCO POPULAR'!$B$5:$C$371,1,0)</f>
        <v>230101</v>
      </c>
      <c r="I33" s="11">
        <v>230101</v>
      </c>
      <c r="J33" s="12"/>
      <c r="K33" s="12">
        <v>2374676</v>
      </c>
      <c r="M33">
        <v>3056</v>
      </c>
      <c r="N33">
        <v>403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1022450</v>
      </c>
      <c r="C34" t="s">
        <v>20</v>
      </c>
      <c r="D34">
        <v>8908010521</v>
      </c>
      <c r="E34" s="9">
        <v>43896</v>
      </c>
      <c r="F34">
        <v>8982444</v>
      </c>
      <c r="G34" s="10">
        <f>VLOOKUP(H34,'[1]BANCO POPULAR'!$B$5:$D$371,3,0)</f>
        <v>11000000</v>
      </c>
      <c r="H34" s="10">
        <f>VLOOKUP(I34,'[1]BANCO POPULAR'!$B$5:$C$371,1,0)</f>
        <v>230101</v>
      </c>
      <c r="I34" s="11">
        <v>230101</v>
      </c>
      <c r="J34" s="12"/>
      <c r="K34" s="12">
        <v>35649466</v>
      </c>
      <c r="M34">
        <v>3056</v>
      </c>
      <c r="N34">
        <v>403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1022463</v>
      </c>
      <c r="C35" t="s">
        <v>20</v>
      </c>
      <c r="D35">
        <v>8908010521</v>
      </c>
      <c r="E35" s="9">
        <v>43896</v>
      </c>
      <c r="F35">
        <v>8982444</v>
      </c>
      <c r="G35" s="10">
        <f>VLOOKUP(H35,'[1]BANCO POPULAR'!$B$5:$D$371,3,0)</f>
        <v>923272193</v>
      </c>
      <c r="H35" s="10">
        <f>VLOOKUP(I35,'[1]BANCO POPULAR'!$B$5:$C$371,1,0)</f>
        <v>131401</v>
      </c>
      <c r="I35" s="11">
        <v>131401</v>
      </c>
      <c r="J35" s="12"/>
      <c r="K35" s="12">
        <v>1103050</v>
      </c>
      <c r="M35">
        <v>3056</v>
      </c>
      <c r="N35">
        <v>403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2504890</v>
      </c>
      <c r="C36" t="s">
        <v>26</v>
      </c>
      <c r="D36">
        <v>8918551381</v>
      </c>
      <c r="E36" s="9">
        <v>43896</v>
      </c>
      <c r="F36">
        <v>7626246</v>
      </c>
      <c r="G36" s="10">
        <f>VLOOKUP(H36,'[1]BANCO POPULAR'!$B$5:$D$371,3,0)</f>
        <v>923272421</v>
      </c>
      <c r="H36" s="10">
        <f>VLOOKUP(I36,'[1]BANCO POPULAR'!$B$5:$C$371,1,0)</f>
        <v>190101</v>
      </c>
      <c r="I36" s="11">
        <v>190101</v>
      </c>
      <c r="J36" s="12"/>
      <c r="K36" s="12">
        <v>595607</v>
      </c>
      <c r="M36">
        <v>202002</v>
      </c>
      <c r="N36">
        <v>8918551381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2504892</v>
      </c>
      <c r="C37" t="s">
        <v>26</v>
      </c>
      <c r="D37">
        <v>8918551381</v>
      </c>
      <c r="E37" s="9">
        <v>43896</v>
      </c>
      <c r="F37">
        <v>7626246</v>
      </c>
      <c r="G37" s="10">
        <f>VLOOKUP(H37,'[1]BANCO POPULAR'!$B$5:$D$371,3,0)</f>
        <v>11000000</v>
      </c>
      <c r="H37" s="10">
        <f>VLOOKUP(I37,'[1]BANCO POPULAR'!$B$5:$C$371,1,0)</f>
        <v>230101</v>
      </c>
      <c r="I37" s="11">
        <v>230101</v>
      </c>
      <c r="J37" s="12"/>
      <c r="K37" s="12">
        <v>1235178</v>
      </c>
      <c r="M37">
        <v>202002</v>
      </c>
      <c r="N37">
        <v>8918551381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3012995</v>
      </c>
      <c r="C38" t="s">
        <v>29</v>
      </c>
      <c r="D38">
        <v>8908011306</v>
      </c>
      <c r="E38" s="9">
        <v>43896</v>
      </c>
      <c r="F38">
        <v>8572013</v>
      </c>
      <c r="G38" s="10">
        <f>VLOOKUP(H38,'[1]BANCO POPULAR'!$B$5:$D$371,3,0)</f>
        <v>11000000</v>
      </c>
      <c r="H38" s="10">
        <f>VLOOKUP(I38,'[1]BANCO POPULAR'!$B$5:$C$371,1,0)</f>
        <v>230101</v>
      </c>
      <c r="I38" s="11">
        <v>230101</v>
      </c>
      <c r="J38" s="12"/>
      <c r="K38" s="12">
        <v>288062</v>
      </c>
      <c r="M38">
        <v>11111</v>
      </c>
      <c r="N38">
        <v>20200214347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37990</v>
      </c>
      <c r="C39" t="s">
        <v>30</v>
      </c>
      <c r="D39">
        <v>8902036888</v>
      </c>
      <c r="E39" s="9">
        <v>43899</v>
      </c>
      <c r="F39">
        <v>7272580</v>
      </c>
      <c r="G39" s="10">
        <f>VLOOKUP(H39,'[1]BANCO POPULAR'!$B$5:$D$371,3,0)</f>
        <v>11000000</v>
      </c>
      <c r="H39" s="10">
        <f>VLOOKUP(I39,'[1]BANCO POPULAR'!$B$5:$C$371,1,0)</f>
        <v>230101</v>
      </c>
      <c r="I39" s="11">
        <v>230101</v>
      </c>
      <c r="J39" s="12"/>
      <c r="K39" s="12">
        <v>2789224</v>
      </c>
      <c r="M39">
        <v>8902036888</v>
      </c>
      <c r="N39">
        <v>11111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463673</v>
      </c>
      <c r="C40" t="s">
        <v>31</v>
      </c>
      <c r="D40">
        <v>8000112719</v>
      </c>
      <c r="E40" s="9">
        <v>43899</v>
      </c>
      <c r="F40">
        <v>3108749875</v>
      </c>
      <c r="G40" s="10">
        <f>VLOOKUP(H40,'[1]BANCO POPULAR'!$B$5:$D$371,3,0)</f>
        <v>923272421</v>
      </c>
      <c r="H40" s="10">
        <f>VLOOKUP(I40,'[1]BANCO POPULAR'!$B$5:$C$371,1,0)</f>
        <v>190101</v>
      </c>
      <c r="I40" s="11">
        <v>190101</v>
      </c>
      <c r="J40" s="12"/>
      <c r="K40" s="12">
        <v>837526.31</v>
      </c>
      <c r="M40">
        <v>22422</v>
      </c>
      <c r="N40">
        <v>2019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1921898</v>
      </c>
      <c r="C41" t="s">
        <v>19</v>
      </c>
      <c r="D41">
        <v>8909049961</v>
      </c>
      <c r="E41" s="9">
        <v>43899</v>
      </c>
      <c r="F41">
        <v>3808080</v>
      </c>
      <c r="G41" s="10">
        <f>VLOOKUP(H41,'[1]BANCO POPULAR'!$B$5:$D$371,3,0)</f>
        <v>11000000</v>
      </c>
      <c r="H41" s="10">
        <f>VLOOKUP(I41,'[1]BANCO POPULAR'!$B$5:$C$371,1,0)</f>
        <v>230101</v>
      </c>
      <c r="I41" s="11">
        <v>230101</v>
      </c>
      <c r="J41" s="12"/>
      <c r="K41" s="12">
        <v>11538071</v>
      </c>
      <c r="M41">
        <v>1</v>
      </c>
      <c r="N41">
        <v>1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3218949</v>
      </c>
      <c r="C42" t="s">
        <v>19</v>
      </c>
      <c r="D42">
        <v>8909823211</v>
      </c>
      <c r="E42" s="9">
        <v>43899</v>
      </c>
      <c r="F42">
        <v>84369690</v>
      </c>
      <c r="G42" s="10" t="e">
        <f>VLOOKUP(H42,'[1]BANCO POPULAR'!$B$5:$D$371,3,0)</f>
        <v>#N/A</v>
      </c>
      <c r="H42" s="10" t="e">
        <f>VLOOKUP(I42,'[1]BANCO POPULAR'!$B$5:$C$371,1,0)</f>
        <v>#N/A</v>
      </c>
      <c r="I42" s="11">
        <v>20101</v>
      </c>
      <c r="J42" s="12"/>
      <c r="K42" s="12">
        <v>114078</v>
      </c>
      <c r="M42">
        <v>11111</v>
      </c>
      <c r="N42">
        <v>20200113874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3218950</v>
      </c>
      <c r="C43" t="s">
        <v>19</v>
      </c>
      <c r="D43">
        <v>8909823211</v>
      </c>
      <c r="E43" s="9">
        <v>43899</v>
      </c>
      <c r="F43">
        <v>8436690</v>
      </c>
      <c r="G43" s="10">
        <f>VLOOKUP(H43,'[1]BANCO POPULAR'!$B$5:$D$371,3,0)</f>
        <v>11000000</v>
      </c>
      <c r="H43" s="10">
        <f>VLOOKUP(I43,'[1]BANCO POPULAR'!$B$5:$C$371,1,0)</f>
        <v>230101</v>
      </c>
      <c r="I43" s="11">
        <v>230101</v>
      </c>
      <c r="J43" s="12"/>
      <c r="K43" s="12">
        <v>118413</v>
      </c>
      <c r="M43">
        <v>11111</v>
      </c>
      <c r="N43">
        <v>20200214279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2036569</v>
      </c>
      <c r="C44" t="s">
        <v>19</v>
      </c>
      <c r="D44">
        <v>8909050559</v>
      </c>
      <c r="E44" s="9">
        <v>43900</v>
      </c>
      <c r="F44">
        <v>3803646</v>
      </c>
      <c r="G44" s="10">
        <f>VLOOKUP(H44,'[1]BANCO POPULAR'!$B$5:$D$371,3,0)</f>
        <v>11000000</v>
      </c>
      <c r="H44" s="10">
        <f>VLOOKUP(I44,'[1]BANCO POPULAR'!$B$5:$C$371,1,0)</f>
        <v>230101</v>
      </c>
      <c r="I44" s="11">
        <v>230101</v>
      </c>
      <c r="J44" s="12"/>
      <c r="K44" s="12">
        <v>834464</v>
      </c>
      <c r="M44">
        <v>11111</v>
      </c>
      <c r="N44">
        <v>20200214240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219591</v>
      </c>
      <c r="C45" t="s">
        <v>32</v>
      </c>
      <c r="D45">
        <v>8000981904</v>
      </c>
      <c r="E45" s="9">
        <v>43901</v>
      </c>
      <c r="F45">
        <v>3203419362</v>
      </c>
      <c r="G45" s="10">
        <f>VLOOKUP(H45,'[1]BANCO POPULAR'!$B$5:$D$371,3,0)</f>
        <v>11000000</v>
      </c>
      <c r="H45" s="10">
        <f>VLOOKUP(I45,'[1]BANCO POPULAR'!$B$5:$C$371,1,0)</f>
        <v>230101</v>
      </c>
      <c r="I45" s="11">
        <v>230101</v>
      </c>
      <c r="J45" s="12"/>
      <c r="K45" s="12">
        <v>291665</v>
      </c>
      <c r="M45">
        <v>20200214291</v>
      </c>
      <c r="N45">
        <v>11111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508909</v>
      </c>
      <c r="C46" t="s">
        <v>33</v>
      </c>
      <c r="D46">
        <v>890201235</v>
      </c>
      <c r="E46" s="9">
        <v>43901</v>
      </c>
      <c r="F46">
        <v>6985777</v>
      </c>
      <c r="G46" s="10">
        <f>VLOOKUP(H46,'[1]BANCO POPULAR'!$B$5:$D$371,3,0)</f>
        <v>923272421</v>
      </c>
      <c r="H46" s="10">
        <f>VLOOKUP(I46,'[1]BANCO POPULAR'!$B$5:$C$371,1,0)</f>
        <v>190101</v>
      </c>
      <c r="I46" s="11">
        <v>190101</v>
      </c>
      <c r="J46" s="12"/>
      <c r="K46" s="12">
        <v>703845.68</v>
      </c>
      <c r="M46">
        <v>890201235</v>
      </c>
      <c r="N46">
        <v>2136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508916</v>
      </c>
      <c r="C47" t="s">
        <v>33</v>
      </c>
      <c r="D47">
        <v>890201235</v>
      </c>
      <c r="E47" s="9">
        <v>43901</v>
      </c>
      <c r="F47">
        <v>6985777</v>
      </c>
      <c r="G47" s="10">
        <f>VLOOKUP(H47,'[1]BANCO POPULAR'!$B$5:$D$371,3,0)</f>
        <v>923272421</v>
      </c>
      <c r="H47" s="10">
        <f>VLOOKUP(I47,'[1]BANCO POPULAR'!$B$5:$C$371,1,0)</f>
        <v>190101</v>
      </c>
      <c r="I47" s="11">
        <v>190101</v>
      </c>
      <c r="J47" s="12"/>
      <c r="K47" s="12">
        <v>413488.54</v>
      </c>
      <c r="M47">
        <v>890201235</v>
      </c>
      <c r="N47">
        <v>2137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508917</v>
      </c>
      <c r="C48" t="s">
        <v>33</v>
      </c>
      <c r="D48">
        <v>890201235</v>
      </c>
      <c r="E48" s="9">
        <v>43901</v>
      </c>
      <c r="F48">
        <v>6985777</v>
      </c>
      <c r="G48" s="10">
        <f>VLOOKUP(H48,'[1]BANCO POPULAR'!$B$5:$D$371,3,0)</f>
        <v>923272421</v>
      </c>
      <c r="H48" s="10">
        <f>VLOOKUP(I48,'[1]BANCO POPULAR'!$B$5:$C$371,1,0)</f>
        <v>190101</v>
      </c>
      <c r="I48" s="11">
        <v>190101</v>
      </c>
      <c r="J48" s="12"/>
      <c r="K48" s="12">
        <v>137752</v>
      </c>
      <c r="M48">
        <v>890201235</v>
      </c>
      <c r="N48">
        <v>2053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508918</v>
      </c>
      <c r="C49" t="s">
        <v>33</v>
      </c>
      <c r="D49">
        <v>890201235</v>
      </c>
      <c r="E49" s="9">
        <v>43901</v>
      </c>
      <c r="F49">
        <v>6985777</v>
      </c>
      <c r="G49" s="10">
        <f>VLOOKUP(H49,'[1]BANCO POPULAR'!$B$5:$D$371,3,0)</f>
        <v>923272421</v>
      </c>
      <c r="H49" s="10">
        <f>VLOOKUP(I49,'[1]BANCO POPULAR'!$B$5:$C$371,1,0)</f>
        <v>190101</v>
      </c>
      <c r="I49" s="11">
        <v>190101</v>
      </c>
      <c r="J49" s="12"/>
      <c r="K49" s="12">
        <v>1811413.68</v>
      </c>
      <c r="M49">
        <v>890201235</v>
      </c>
      <c r="N49">
        <v>2138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508920</v>
      </c>
      <c r="C50" t="s">
        <v>33</v>
      </c>
      <c r="D50">
        <v>890201235</v>
      </c>
      <c r="E50" s="9">
        <v>43901</v>
      </c>
      <c r="F50">
        <v>69852777</v>
      </c>
      <c r="G50" s="10">
        <f>VLOOKUP(H50,'[1]BANCO POPULAR'!$B$5:$D$371,3,0)</f>
        <v>923272421</v>
      </c>
      <c r="H50" s="10">
        <f>VLOOKUP(I50,'[1]BANCO POPULAR'!$B$5:$C$371,1,0)</f>
        <v>190101</v>
      </c>
      <c r="I50" s="11">
        <v>190101</v>
      </c>
      <c r="J50" s="12"/>
      <c r="K50" s="12">
        <v>3181436.05</v>
      </c>
      <c r="M50">
        <v>890201235</v>
      </c>
      <c r="N50">
        <v>2140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1022462</v>
      </c>
      <c r="C51" t="s">
        <v>20</v>
      </c>
      <c r="D51">
        <v>8908010521</v>
      </c>
      <c r="E51" s="9">
        <v>43901</v>
      </c>
      <c r="F51">
        <v>8982444</v>
      </c>
      <c r="G51" s="10">
        <f>VLOOKUP(H51,'[1]BANCO POPULAR'!$B$5:$D$371,3,0)</f>
        <v>923272421</v>
      </c>
      <c r="H51" s="10">
        <f>VLOOKUP(I51,'[1]BANCO POPULAR'!$B$5:$C$371,1,0)</f>
        <v>190101</v>
      </c>
      <c r="I51" s="11">
        <v>190101</v>
      </c>
      <c r="J51" s="12"/>
      <c r="K51" s="12">
        <v>909279</v>
      </c>
      <c r="M51">
        <v>3056</v>
      </c>
      <c r="N51">
        <v>403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2109592</v>
      </c>
      <c r="C52" t="s">
        <v>33</v>
      </c>
      <c r="D52">
        <v>890201235</v>
      </c>
      <c r="E52" s="9">
        <v>43901</v>
      </c>
      <c r="F52">
        <v>6985777</v>
      </c>
      <c r="G52" s="10">
        <f>VLOOKUP(H52,'[1]BANCO POPULAR'!$B$5:$D$371,3,0)</f>
        <v>923272421</v>
      </c>
      <c r="H52" s="10">
        <f>VLOOKUP(I52,'[1]BANCO POPULAR'!$B$5:$C$371,1,0)</f>
        <v>190101</v>
      </c>
      <c r="I52" s="11">
        <v>190101</v>
      </c>
      <c r="J52" s="12"/>
      <c r="K52" s="12">
        <v>7856922.0700000003</v>
      </c>
      <c r="M52">
        <v>890201235</v>
      </c>
      <c r="N52">
        <v>2139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3868480</v>
      </c>
      <c r="C53" t="s">
        <v>34</v>
      </c>
      <c r="D53">
        <v>8902051768</v>
      </c>
      <c r="E53" s="9">
        <v>43901</v>
      </c>
      <c r="F53">
        <v>64977777</v>
      </c>
      <c r="G53" s="10">
        <f>VLOOKUP(H53,'[1]BANCO POPULAR'!$B$5:$D$371,3,0)</f>
        <v>11000000</v>
      </c>
      <c r="H53" s="10">
        <f>VLOOKUP(I53,'[1]BANCO POPULAR'!$B$5:$C$371,1,0)</f>
        <v>230101</v>
      </c>
      <c r="I53" s="11">
        <v>230101</v>
      </c>
      <c r="J53" s="12"/>
      <c r="K53" s="12">
        <v>91946</v>
      </c>
      <c r="M53">
        <v>20191208097</v>
      </c>
      <c r="N53">
        <v>11111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3868481</v>
      </c>
      <c r="C54" t="s">
        <v>34</v>
      </c>
      <c r="D54">
        <v>8902051768</v>
      </c>
      <c r="E54" s="9">
        <v>43901</v>
      </c>
      <c r="F54">
        <v>6497777</v>
      </c>
      <c r="G54" s="10">
        <f>VLOOKUP(H54,'[1]BANCO POPULAR'!$B$5:$D$371,3,0)</f>
        <v>11000000</v>
      </c>
      <c r="H54" s="10">
        <f>VLOOKUP(I54,'[1]BANCO POPULAR'!$B$5:$C$371,1,0)</f>
        <v>230101</v>
      </c>
      <c r="I54" s="11">
        <v>230101</v>
      </c>
      <c r="J54" s="12"/>
      <c r="K54" s="12">
        <v>656275</v>
      </c>
      <c r="M54">
        <v>20200113913</v>
      </c>
      <c r="N54">
        <v>11111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3868482</v>
      </c>
      <c r="C55" t="s">
        <v>34</v>
      </c>
      <c r="D55">
        <v>8902051768</v>
      </c>
      <c r="E55" s="9">
        <v>43901</v>
      </c>
      <c r="F55">
        <v>6497777</v>
      </c>
      <c r="G55" s="10">
        <f>VLOOKUP(H55,'[1]BANCO POPULAR'!$B$5:$D$371,3,0)</f>
        <v>11000000</v>
      </c>
      <c r="H55" s="10">
        <f>VLOOKUP(I55,'[1]BANCO POPULAR'!$B$5:$C$371,1,0)</f>
        <v>230101</v>
      </c>
      <c r="I55" s="11">
        <v>230101</v>
      </c>
      <c r="J55" s="12"/>
      <c r="K55" s="12">
        <v>1312550</v>
      </c>
      <c r="M55">
        <v>20191213507</v>
      </c>
      <c r="N55">
        <v>11111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32012</v>
      </c>
      <c r="C56" t="s">
        <v>35</v>
      </c>
      <c r="D56">
        <v>800094755</v>
      </c>
      <c r="E56" s="9">
        <v>43902</v>
      </c>
      <c r="F56">
        <v>7326900</v>
      </c>
      <c r="G56" s="10">
        <f>VLOOKUP(H56,'[1]BANCO POPULAR'!$B$5:$D$371,3,0)</f>
        <v>11000000</v>
      </c>
      <c r="H56" s="10">
        <f>VLOOKUP(I56,'[1]BANCO POPULAR'!$B$5:$C$371,1,0)</f>
        <v>230101</v>
      </c>
      <c r="I56" s="11">
        <v>230101</v>
      </c>
      <c r="J56" s="12"/>
      <c r="K56" s="12">
        <v>48967</v>
      </c>
      <c r="M56">
        <v>1</v>
      </c>
      <c r="N56">
        <v>2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789123</v>
      </c>
      <c r="C57" t="s">
        <v>16</v>
      </c>
      <c r="D57">
        <v>8999994066</v>
      </c>
      <c r="E57" s="9">
        <v>43902</v>
      </c>
      <c r="F57">
        <v>6580024</v>
      </c>
      <c r="G57" s="10">
        <f>VLOOKUP(H57,'[1]BANCO POPULAR'!$B$5:$D$371,3,0)</f>
        <v>11000000</v>
      </c>
      <c r="H57" s="10">
        <f>VLOOKUP(I57,'[1]BANCO POPULAR'!$B$5:$C$371,1,0)</f>
        <v>230101</v>
      </c>
      <c r="I57" s="11">
        <v>230101</v>
      </c>
      <c r="J57" s="12"/>
      <c r="K57" s="12">
        <v>337100</v>
      </c>
      <c r="M57">
        <v>20200113895</v>
      </c>
      <c r="N57">
        <v>11111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789151</v>
      </c>
      <c r="C58" t="s">
        <v>16</v>
      </c>
      <c r="D58">
        <v>8999994066</v>
      </c>
      <c r="E58" s="9">
        <v>43902</v>
      </c>
      <c r="F58">
        <v>8580024</v>
      </c>
      <c r="G58" s="10">
        <f>VLOOKUP(H58,'[1]BANCO POPULAR'!$B$5:$D$371,3,0)</f>
        <v>11000000</v>
      </c>
      <c r="H58" s="10">
        <f>VLOOKUP(I58,'[1]BANCO POPULAR'!$B$5:$C$371,1,0)</f>
        <v>230101</v>
      </c>
      <c r="I58" s="11">
        <v>230101</v>
      </c>
      <c r="J58" s="12"/>
      <c r="K58" s="12">
        <v>48372</v>
      </c>
      <c r="M58">
        <v>8999994066</v>
      </c>
      <c r="N58">
        <v>20191208181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846765</v>
      </c>
      <c r="C59" t="s">
        <v>16</v>
      </c>
      <c r="D59">
        <v>8999990823</v>
      </c>
      <c r="E59" s="9">
        <v>43902</v>
      </c>
      <c r="F59">
        <v>3268000</v>
      </c>
      <c r="G59" s="10">
        <f>VLOOKUP(H59,'[1]BANCO POPULAR'!$B$5:$D$371,3,0)</f>
        <v>11000000</v>
      </c>
      <c r="H59" s="10">
        <f>VLOOKUP(I59,'[1]BANCO POPULAR'!$B$5:$C$371,1,0)</f>
        <v>230101</v>
      </c>
      <c r="I59" s="11">
        <v>230101</v>
      </c>
      <c r="J59" s="12"/>
      <c r="K59" s="12">
        <v>263741</v>
      </c>
      <c r="M59">
        <v>230101</v>
      </c>
      <c r="N59">
        <v>11111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846774</v>
      </c>
      <c r="C60" t="s">
        <v>16</v>
      </c>
      <c r="D60">
        <v>89999980823</v>
      </c>
      <c r="E60" s="9">
        <v>43902</v>
      </c>
      <c r="F60">
        <v>3258000</v>
      </c>
      <c r="G60" s="10">
        <f>VLOOKUP(H60,'[1]BANCO POPULAR'!$B$5:$D$371,3,0)</f>
        <v>11000000</v>
      </c>
      <c r="H60" s="10">
        <f>VLOOKUP(I60,'[1]BANCO POPULAR'!$B$5:$C$371,1,0)</f>
        <v>230101</v>
      </c>
      <c r="I60" s="11">
        <v>230101</v>
      </c>
      <c r="J60" s="12"/>
      <c r="K60" s="12">
        <v>591890</v>
      </c>
      <c r="M60">
        <v>20200208451</v>
      </c>
      <c r="N60">
        <v>11111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1023657</v>
      </c>
      <c r="C61" t="s">
        <v>20</v>
      </c>
      <c r="D61">
        <v>8908010590</v>
      </c>
      <c r="E61" s="9">
        <v>43902</v>
      </c>
      <c r="F61">
        <v>8879790</v>
      </c>
      <c r="G61" s="10">
        <f>VLOOKUP(H61,'[1]BANCO POPULAR'!$B$5:$D$371,3,0)</f>
        <v>11000000</v>
      </c>
      <c r="H61" s="10">
        <f>VLOOKUP(I61,'[1]BANCO POPULAR'!$B$5:$C$371,1,0)</f>
        <v>230101</v>
      </c>
      <c r="I61" s="11">
        <v>230101</v>
      </c>
      <c r="J61" s="12"/>
      <c r="K61" s="12">
        <v>3762139</v>
      </c>
      <c r="M61">
        <v>11111</v>
      </c>
      <c r="N61">
        <v>8108010590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1811718</v>
      </c>
      <c r="C62" t="s">
        <v>23</v>
      </c>
      <c r="D62">
        <v>860028225</v>
      </c>
      <c r="E62" s="9">
        <v>43902</v>
      </c>
      <c r="F62">
        <v>7292505</v>
      </c>
      <c r="G62" s="10">
        <f>VLOOKUP(H62,'[1]BANCO POPULAR'!$B$5:$D$371,3,0)</f>
        <v>11000000</v>
      </c>
      <c r="H62" s="10">
        <f>VLOOKUP(I62,'[1]BANCO POPULAR'!$B$5:$C$371,1,0)</f>
        <v>230101</v>
      </c>
      <c r="I62" s="11">
        <v>230101</v>
      </c>
      <c r="J62" s="12"/>
      <c r="K62" s="12">
        <v>139965</v>
      </c>
      <c r="M62">
        <v>20200214256</v>
      </c>
      <c r="N62">
        <v>11111</v>
      </c>
    </row>
    <row r="63" spans="1:22" x14ac:dyDescent="0.25">
      <c r="A63">
        <v>50253582</v>
      </c>
      <c r="B63">
        <v>326741</v>
      </c>
      <c r="C63" t="s">
        <v>36</v>
      </c>
      <c r="D63">
        <v>890205229</v>
      </c>
      <c r="E63" s="9">
        <v>43903</v>
      </c>
      <c r="F63">
        <v>6607399</v>
      </c>
      <c r="G63" s="10">
        <f>VLOOKUP(H63,'[1]BANCO POPULAR'!$B$5:$D$371,3,0)</f>
        <v>11000000</v>
      </c>
      <c r="H63" s="10">
        <f>VLOOKUP(I63,'[1]BANCO POPULAR'!$B$5:$C$371,1,0)</f>
        <v>230101</v>
      </c>
      <c r="I63" s="11">
        <v>230101</v>
      </c>
      <c r="J63" s="12"/>
      <c r="K63" s="12">
        <v>154839</v>
      </c>
      <c r="M63">
        <v>2018107822</v>
      </c>
      <c r="N63">
        <v>76</v>
      </c>
    </row>
    <row r="64" spans="1:22" x14ac:dyDescent="0.25">
      <c r="A64">
        <v>50253582</v>
      </c>
      <c r="B64">
        <v>419217</v>
      </c>
      <c r="C64" t="s">
        <v>21</v>
      </c>
      <c r="D64">
        <v>890000439</v>
      </c>
      <c r="E64" s="9">
        <v>43903</v>
      </c>
      <c r="F64">
        <v>7411780</v>
      </c>
      <c r="G64" s="10">
        <f>VLOOKUP(H64,'[1]BANCO POPULAR'!$B$5:$D$371,3,0)</f>
        <v>11000000</v>
      </c>
      <c r="H64" s="10">
        <f>VLOOKUP(I64,'[1]BANCO POPULAR'!$B$5:$C$371,1,0)</f>
        <v>230101</v>
      </c>
      <c r="I64" s="11">
        <v>230101</v>
      </c>
      <c r="J64" s="12"/>
      <c r="K64" s="12">
        <v>573645.94999999995</v>
      </c>
      <c r="M64">
        <v>2019122345</v>
      </c>
      <c r="N64">
        <v>11111</v>
      </c>
    </row>
    <row r="65" spans="1:14" x14ac:dyDescent="0.25">
      <c r="A65">
        <v>50253582</v>
      </c>
      <c r="B65">
        <v>2105355</v>
      </c>
      <c r="C65" t="s">
        <v>37</v>
      </c>
      <c r="D65">
        <v>8904801235</v>
      </c>
      <c r="E65" s="9">
        <v>43903</v>
      </c>
      <c r="F65">
        <v>6645647</v>
      </c>
      <c r="G65" s="10">
        <f>VLOOKUP(H65,'[1]BANCO POPULAR'!$B$5:$D$371,3,0)</f>
        <v>923272421</v>
      </c>
      <c r="H65" s="10">
        <f>VLOOKUP(I65,'[1]BANCO POPULAR'!$B$5:$C$371,1,0)</f>
        <v>190101</v>
      </c>
      <c r="I65" s="11">
        <v>190101</v>
      </c>
      <c r="J65" s="12"/>
      <c r="K65" s="12">
        <v>506010</v>
      </c>
      <c r="M65">
        <v>8904801235</v>
      </c>
      <c r="N65">
        <v>1352</v>
      </c>
    </row>
    <row r="66" spans="1:14" x14ac:dyDescent="0.25">
      <c r="A66">
        <v>50253582</v>
      </c>
      <c r="B66">
        <v>2269152</v>
      </c>
      <c r="C66" t="s">
        <v>38</v>
      </c>
      <c r="D66">
        <v>890980093</v>
      </c>
      <c r="E66" s="9">
        <v>43903</v>
      </c>
      <c r="F66">
        <v>3737676</v>
      </c>
      <c r="G66" s="10">
        <f>VLOOKUP(H66,'[1]BANCO POPULAR'!$B$5:$D$371,3,0)</f>
        <v>11000000</v>
      </c>
      <c r="H66" s="10">
        <f>VLOOKUP(I66,'[1]BANCO POPULAR'!$B$5:$C$371,1,0)</f>
        <v>230101</v>
      </c>
      <c r="I66" s="11">
        <v>230101</v>
      </c>
      <c r="J66" s="12"/>
      <c r="K66" s="12">
        <v>380768</v>
      </c>
      <c r="M66">
        <v>11111</v>
      </c>
      <c r="N66">
        <v>230101</v>
      </c>
    </row>
    <row r="67" spans="1:14" x14ac:dyDescent="0.25">
      <c r="A67">
        <v>50253582</v>
      </c>
      <c r="B67">
        <v>577314</v>
      </c>
      <c r="C67" t="s">
        <v>18</v>
      </c>
      <c r="D67">
        <v>800100048</v>
      </c>
      <c r="E67" s="9">
        <v>43906</v>
      </c>
      <c r="F67">
        <v>2856549</v>
      </c>
      <c r="G67" s="10">
        <f>VLOOKUP(H67,'[1]BANCO POPULAR'!$B$5:$D$371,3,0)</f>
        <v>11000000</v>
      </c>
      <c r="H67" s="10">
        <f>VLOOKUP(I67,'[1]BANCO POPULAR'!$B$5:$C$371,1,0)</f>
        <v>230101</v>
      </c>
      <c r="I67" s="11">
        <v>230101</v>
      </c>
      <c r="J67" s="12"/>
      <c r="K67" s="12">
        <v>156300</v>
      </c>
      <c r="M67">
        <v>11111</v>
      </c>
      <c r="N67">
        <v>20200113856</v>
      </c>
    </row>
    <row r="68" spans="1:14" x14ac:dyDescent="0.25">
      <c r="A68">
        <v>50253582</v>
      </c>
      <c r="B68">
        <v>852085</v>
      </c>
      <c r="C68" t="s">
        <v>28</v>
      </c>
      <c r="D68">
        <v>8920992166</v>
      </c>
      <c r="E68" s="9">
        <v>43906</v>
      </c>
      <c r="F68">
        <v>6336339</v>
      </c>
      <c r="G68" s="10">
        <f>VLOOKUP(H68,'[1]BANCO POPULAR'!$B$5:$D$371,3,0)</f>
        <v>11000000</v>
      </c>
      <c r="H68" s="10">
        <f>VLOOKUP(I68,'[1]BANCO POPULAR'!$B$5:$C$371,1,0)</f>
        <v>230101</v>
      </c>
      <c r="I68" s="11">
        <v>230101</v>
      </c>
      <c r="J68" s="12"/>
      <c r="K68" s="12">
        <v>447456.48</v>
      </c>
      <c r="M68">
        <v>20200214116</v>
      </c>
      <c r="N68">
        <v>20200214117</v>
      </c>
    </row>
    <row r="69" spans="1:14" x14ac:dyDescent="0.25">
      <c r="A69">
        <v>50253582</v>
      </c>
      <c r="B69">
        <v>973302</v>
      </c>
      <c r="C69" t="s">
        <v>39</v>
      </c>
      <c r="D69">
        <v>8000998241</v>
      </c>
      <c r="E69" s="9">
        <v>43906</v>
      </c>
      <c r="F69">
        <v>7237846</v>
      </c>
      <c r="G69" s="10">
        <f>VLOOKUP(H69,'[1]BANCO POPULAR'!$B$5:$D$371,3,0)</f>
        <v>11000000</v>
      </c>
      <c r="H69" s="10">
        <f>VLOOKUP(I69,'[1]BANCO POPULAR'!$B$5:$C$371,1,0)</f>
        <v>230101</v>
      </c>
      <c r="I69" s="11">
        <v>230101</v>
      </c>
      <c r="J69" s="12"/>
      <c r="K69" s="12">
        <v>107746</v>
      </c>
      <c r="M69">
        <v>11111</v>
      </c>
      <c r="N69">
        <v>20200208507</v>
      </c>
    </row>
    <row r="70" spans="1:14" x14ac:dyDescent="0.25">
      <c r="A70">
        <v>50253582</v>
      </c>
      <c r="B70">
        <v>2105356</v>
      </c>
      <c r="C70" t="s">
        <v>37</v>
      </c>
      <c r="D70">
        <v>890480123</v>
      </c>
      <c r="E70" s="9">
        <v>43906</v>
      </c>
      <c r="F70">
        <v>6645647</v>
      </c>
      <c r="G70" s="10">
        <f>VLOOKUP(H70,'[1]BANCO POPULAR'!$B$5:$D$371,3,0)</f>
        <v>11000000</v>
      </c>
      <c r="H70" s="10">
        <f>VLOOKUP(I70,'[1]BANCO POPULAR'!$B$5:$C$371,1,0)</f>
        <v>230101</v>
      </c>
      <c r="I70" s="11">
        <v>230101</v>
      </c>
      <c r="J70" s="12"/>
      <c r="K70" s="12">
        <v>4305945</v>
      </c>
      <c r="M70">
        <v>202000114080</v>
      </c>
      <c r="N70">
        <v>11111</v>
      </c>
    </row>
    <row r="71" spans="1:14" x14ac:dyDescent="0.25">
      <c r="A71">
        <v>50253582</v>
      </c>
      <c r="B71">
        <v>3019567</v>
      </c>
      <c r="C71" t="s">
        <v>40</v>
      </c>
      <c r="D71">
        <v>8902019006</v>
      </c>
      <c r="E71" s="9">
        <v>43906</v>
      </c>
      <c r="F71">
        <v>6115555</v>
      </c>
      <c r="G71" s="10">
        <f>VLOOKUP(H71,'[1]BANCO POPULAR'!$B$5:$D$371,3,0)</f>
        <v>11000000</v>
      </c>
      <c r="H71" s="10">
        <f>VLOOKUP(I71,'[1]BANCO POPULAR'!$B$5:$C$371,1,0)</f>
        <v>230101</v>
      </c>
      <c r="I71" s="11">
        <v>230101</v>
      </c>
      <c r="J71" s="12"/>
      <c r="K71" s="12">
        <v>239803</v>
      </c>
      <c r="M71">
        <v>8902019006</v>
      </c>
      <c r="N71">
        <v>20200208461</v>
      </c>
    </row>
    <row r="72" spans="1:14" x14ac:dyDescent="0.25">
      <c r="A72">
        <v>50253582</v>
      </c>
      <c r="B72">
        <v>3317598</v>
      </c>
      <c r="C72" t="s">
        <v>19</v>
      </c>
      <c r="D72">
        <v>8909052111</v>
      </c>
      <c r="E72" s="9">
        <v>43906</v>
      </c>
      <c r="F72">
        <v>3855555</v>
      </c>
      <c r="G72" s="10">
        <f>VLOOKUP(H72,'[1]BANCO POPULAR'!$B$5:$D$371,3,0)</f>
        <v>11000000</v>
      </c>
      <c r="H72" s="10">
        <f>VLOOKUP(I72,'[1]BANCO POPULAR'!$B$5:$C$371,1,0)</f>
        <v>230101</v>
      </c>
      <c r="I72" s="11">
        <v>230101</v>
      </c>
      <c r="J72" s="12"/>
      <c r="K72" s="12">
        <v>2964118</v>
      </c>
      <c r="M72">
        <v>0</v>
      </c>
      <c r="N72">
        <v>1111</v>
      </c>
    </row>
    <row r="73" spans="1:14" x14ac:dyDescent="0.25">
      <c r="A73">
        <v>50253582</v>
      </c>
      <c r="B73">
        <v>3342524</v>
      </c>
      <c r="C73" t="s">
        <v>19</v>
      </c>
      <c r="D73">
        <v>8909052111</v>
      </c>
      <c r="E73" s="9">
        <v>43906</v>
      </c>
      <c r="F73">
        <v>3855555</v>
      </c>
      <c r="G73" s="10">
        <f>VLOOKUP(H73,'[1]BANCO POPULAR'!$B$5:$D$371,3,0)</f>
        <v>11000000</v>
      </c>
      <c r="H73" s="10">
        <f>VLOOKUP(I73,'[1]BANCO POPULAR'!$B$5:$C$371,1,0)</f>
        <v>230101</v>
      </c>
      <c r="I73" s="11">
        <v>230101</v>
      </c>
      <c r="J73" s="12"/>
      <c r="K73" s="12">
        <v>20188740</v>
      </c>
      <c r="M73">
        <v>0</v>
      </c>
      <c r="N73">
        <v>11111</v>
      </c>
    </row>
    <row r="74" spans="1:14" x14ac:dyDescent="0.25">
      <c r="A74">
        <v>50253582</v>
      </c>
      <c r="B74">
        <v>59567</v>
      </c>
      <c r="C74" t="s">
        <v>41</v>
      </c>
      <c r="D74">
        <v>8924000382</v>
      </c>
      <c r="E74" s="9">
        <v>43907</v>
      </c>
      <c r="F74">
        <v>5130801</v>
      </c>
      <c r="G74" s="10">
        <f>VLOOKUP(H74,'[1]BANCO POPULAR'!$B$5:$D$371,3,0)</f>
        <v>11000000</v>
      </c>
      <c r="H74" s="10">
        <f>VLOOKUP(I74,'[1]BANCO POPULAR'!$B$5:$C$371,1,0)</f>
        <v>230101</v>
      </c>
      <c r="I74" s="11">
        <v>230101</v>
      </c>
      <c r="J74" s="12"/>
      <c r="K74" s="12">
        <v>956147</v>
      </c>
      <c r="M74">
        <v>8924000382</v>
      </c>
      <c r="N74">
        <v>20200113755</v>
      </c>
    </row>
    <row r="75" spans="1:14" x14ac:dyDescent="0.25">
      <c r="A75">
        <v>50253582</v>
      </c>
      <c r="B75">
        <v>59568</v>
      </c>
      <c r="C75" t="s">
        <v>41</v>
      </c>
      <c r="D75">
        <v>8924000382</v>
      </c>
      <c r="E75" s="9">
        <v>43907</v>
      </c>
      <c r="F75">
        <v>5130801</v>
      </c>
      <c r="G75" s="10">
        <f>VLOOKUP(H75,'[1]BANCO POPULAR'!$B$5:$D$371,3,0)</f>
        <v>11000000</v>
      </c>
      <c r="H75" s="10">
        <f>VLOOKUP(I75,'[1]BANCO POPULAR'!$B$5:$C$371,1,0)</f>
        <v>230101</v>
      </c>
      <c r="I75" s="11">
        <v>230101</v>
      </c>
      <c r="J75" s="12"/>
      <c r="K75" s="12">
        <v>62883</v>
      </c>
      <c r="M75">
        <v>8924000382</v>
      </c>
      <c r="N75">
        <v>20200113754</v>
      </c>
    </row>
    <row r="76" spans="1:14" x14ac:dyDescent="0.25">
      <c r="A76">
        <v>50253582</v>
      </c>
      <c r="B76">
        <v>599654</v>
      </c>
      <c r="C76" t="s">
        <v>40</v>
      </c>
      <c r="D76">
        <v>8902019006</v>
      </c>
      <c r="E76" s="9">
        <v>43907</v>
      </c>
      <c r="F76">
        <v>6115555</v>
      </c>
      <c r="G76" s="10">
        <f>VLOOKUP(H76,'[1]BANCO POPULAR'!$B$5:$D$371,3,0)</f>
        <v>11000000</v>
      </c>
      <c r="H76" s="10">
        <f>VLOOKUP(I76,'[1]BANCO POPULAR'!$B$5:$C$371,1,0)</f>
        <v>230101</v>
      </c>
      <c r="I76" s="11">
        <v>230101</v>
      </c>
      <c r="J76" s="12"/>
      <c r="K76" s="12">
        <v>18279274</v>
      </c>
      <c r="M76">
        <v>20200214273</v>
      </c>
      <c r="N76">
        <v>11111</v>
      </c>
    </row>
    <row r="77" spans="1:14" x14ac:dyDescent="0.25">
      <c r="A77">
        <v>50253582</v>
      </c>
      <c r="B77">
        <v>683575</v>
      </c>
      <c r="C77" t="s">
        <v>33</v>
      </c>
      <c r="D77">
        <v>8902055818</v>
      </c>
      <c r="E77" s="9">
        <v>43907</v>
      </c>
      <c r="F77">
        <v>6324841</v>
      </c>
      <c r="G77" s="10">
        <f>VLOOKUP(H77,'[1]BANCO POPULAR'!$B$5:$D$371,3,0)</f>
        <v>11000000</v>
      </c>
      <c r="H77" s="10">
        <f>VLOOKUP(I77,'[1]BANCO POPULAR'!$B$5:$C$371,1,0)</f>
        <v>230101</v>
      </c>
      <c r="I77" s="11">
        <v>230101</v>
      </c>
      <c r="J77" s="12"/>
      <c r="K77" s="12">
        <v>833114</v>
      </c>
      <c r="M77">
        <v>23003</v>
      </c>
      <c r="N77">
        <v>23003</v>
      </c>
    </row>
    <row r="78" spans="1:14" x14ac:dyDescent="0.25">
      <c r="A78">
        <v>50253582</v>
      </c>
      <c r="B78">
        <v>696153</v>
      </c>
      <c r="C78" t="s">
        <v>23</v>
      </c>
      <c r="D78">
        <v>8912800003</v>
      </c>
      <c r="E78" s="9">
        <v>43907</v>
      </c>
      <c r="F78">
        <v>7333300</v>
      </c>
      <c r="G78" s="10" t="e">
        <f>VLOOKUP(H78,'[1]BANCO POPULAR'!$B$5:$D$371,3,0)</f>
        <v>#N/A</v>
      </c>
      <c r="H78" s="10" t="e">
        <f>VLOOKUP(I78,'[1]BANCO POPULAR'!$B$5:$C$371,1,0)</f>
        <v>#N/A</v>
      </c>
      <c r="I78" s="11">
        <v>230106</v>
      </c>
      <c r="J78" s="12"/>
      <c r="K78" s="12">
        <v>1106646</v>
      </c>
      <c r="M78">
        <v>8912800003</v>
      </c>
      <c r="N78">
        <v>8912800003</v>
      </c>
    </row>
    <row r="79" spans="1:14" x14ac:dyDescent="0.25">
      <c r="A79">
        <v>50253582</v>
      </c>
      <c r="B79">
        <v>861726</v>
      </c>
      <c r="C79" t="s">
        <v>19</v>
      </c>
      <c r="D79">
        <v>8909049961</v>
      </c>
      <c r="E79" s="9">
        <v>43907</v>
      </c>
      <c r="F79">
        <v>8909049961</v>
      </c>
      <c r="G79" s="10">
        <f>VLOOKUP(H79,'[1]BANCO POPULAR'!$B$5:$D$371,3,0)</f>
        <v>11000000</v>
      </c>
      <c r="H79" s="10">
        <f>VLOOKUP(I79,'[1]BANCO POPULAR'!$B$5:$C$371,1,0)</f>
        <v>230101</v>
      </c>
      <c r="I79" s="11">
        <v>230101</v>
      </c>
      <c r="J79" s="12"/>
      <c r="K79" s="12">
        <v>970373</v>
      </c>
      <c r="M79">
        <v>1</v>
      </c>
      <c r="N79">
        <v>1</v>
      </c>
    </row>
    <row r="80" spans="1:14" x14ac:dyDescent="0.25">
      <c r="A80">
        <v>50253582</v>
      </c>
      <c r="B80">
        <v>3644017</v>
      </c>
      <c r="C80" t="s">
        <v>42</v>
      </c>
      <c r="D80">
        <v>8902060338</v>
      </c>
      <c r="E80" s="9">
        <v>43907</v>
      </c>
      <c r="F80">
        <v>7486341</v>
      </c>
      <c r="G80" s="10">
        <f>VLOOKUP(H80,'[1]BANCO POPULAR'!$B$5:$D$371,3,0)</f>
        <v>11000000</v>
      </c>
      <c r="H80" s="10">
        <f>VLOOKUP(I80,'[1]BANCO POPULAR'!$B$5:$C$371,1,0)</f>
        <v>230101</v>
      </c>
      <c r="I80" s="11">
        <v>230101</v>
      </c>
      <c r="J80" s="12"/>
      <c r="K80" s="12">
        <v>166343</v>
      </c>
      <c r="M80">
        <v>0</v>
      </c>
      <c r="N80">
        <v>11111</v>
      </c>
    </row>
    <row r="81" spans="1:14" x14ac:dyDescent="0.25">
      <c r="A81">
        <v>50253582</v>
      </c>
      <c r="B81">
        <v>3694167</v>
      </c>
      <c r="C81" t="s">
        <v>17</v>
      </c>
      <c r="D81">
        <v>8000933868</v>
      </c>
      <c r="E81" s="9">
        <v>43907</v>
      </c>
      <c r="F81">
        <v>8686030</v>
      </c>
      <c r="G81" s="10">
        <f>VLOOKUP(H81,'[1]BANCO POPULAR'!$B$5:$D$371,3,0)</f>
        <v>11000000</v>
      </c>
      <c r="H81" s="10">
        <f>VLOOKUP(I81,'[1]BANCO POPULAR'!$B$5:$C$371,1,0)</f>
        <v>230101</v>
      </c>
      <c r="I81" s="11">
        <v>230101</v>
      </c>
      <c r="J81" s="12"/>
      <c r="K81" s="12">
        <v>13205</v>
      </c>
      <c r="M81">
        <v>4450</v>
      </c>
      <c r="N81">
        <v>1111</v>
      </c>
    </row>
    <row r="82" spans="1:14" x14ac:dyDescent="0.25">
      <c r="A82">
        <v>50253582</v>
      </c>
      <c r="B82">
        <v>508907</v>
      </c>
      <c r="C82" t="s">
        <v>33</v>
      </c>
      <c r="D82">
        <v>890201235</v>
      </c>
      <c r="E82" s="9">
        <v>43908</v>
      </c>
      <c r="F82">
        <v>6985777</v>
      </c>
      <c r="G82" s="10">
        <f>VLOOKUP(H82,'[1]BANCO POPULAR'!$B$5:$D$371,3,0)</f>
        <v>11000000</v>
      </c>
      <c r="H82" s="10">
        <f>VLOOKUP(I82,'[1]BANCO POPULAR'!$B$5:$C$371,1,0)</f>
        <v>230101</v>
      </c>
      <c r="I82" s="11">
        <v>230101</v>
      </c>
      <c r="J82" s="12"/>
      <c r="K82" s="12">
        <v>703836</v>
      </c>
      <c r="M82">
        <v>890201235</v>
      </c>
      <c r="N82">
        <v>2278</v>
      </c>
    </row>
    <row r="83" spans="1:14" x14ac:dyDescent="0.25">
      <c r="A83">
        <v>50253582</v>
      </c>
      <c r="B83">
        <v>1049334</v>
      </c>
      <c r="C83" t="s">
        <v>43</v>
      </c>
      <c r="D83">
        <v>8000093439</v>
      </c>
      <c r="E83" s="9">
        <v>43908</v>
      </c>
      <c r="F83">
        <v>8340076</v>
      </c>
      <c r="G83" s="10">
        <f>VLOOKUP(H83,'[1]BANCO POPULAR'!$B$5:$D$371,3,0)</f>
        <v>923272421</v>
      </c>
      <c r="H83" s="10">
        <f>VLOOKUP(I83,'[1]BANCO POPULAR'!$B$5:$C$371,1,0)</f>
        <v>190101</v>
      </c>
      <c r="I83" s="11">
        <v>190101</v>
      </c>
      <c r="J83" s="12"/>
      <c r="K83" s="12">
        <v>600378</v>
      </c>
      <c r="M83">
        <v>20200214456</v>
      </c>
      <c r="N83">
        <v>800093439</v>
      </c>
    </row>
    <row r="84" spans="1:14" x14ac:dyDescent="0.25">
      <c r="A84">
        <v>50253582</v>
      </c>
      <c r="B84">
        <v>1049340</v>
      </c>
      <c r="C84" t="s">
        <v>43</v>
      </c>
      <c r="D84">
        <v>800093439</v>
      </c>
      <c r="E84" s="9">
        <v>43908</v>
      </c>
      <c r="F84">
        <v>8340076</v>
      </c>
      <c r="G84" s="10">
        <f>VLOOKUP(H84,'[1]BANCO POPULAR'!$B$5:$D$371,3,0)</f>
        <v>923272421</v>
      </c>
      <c r="H84" s="10">
        <f>VLOOKUP(I84,'[1]BANCO POPULAR'!$B$5:$C$371,1,0)</f>
        <v>190101</v>
      </c>
      <c r="I84" s="11">
        <v>190101</v>
      </c>
      <c r="J84" s="12"/>
      <c r="K84" s="12">
        <v>2404454.35</v>
      </c>
      <c r="M84">
        <v>60460</v>
      </c>
      <c r="N84">
        <v>800093439</v>
      </c>
    </row>
    <row r="85" spans="1:14" x14ac:dyDescent="0.25">
      <c r="A85">
        <v>50253582</v>
      </c>
      <c r="B85">
        <v>2200705</v>
      </c>
      <c r="C85" t="s">
        <v>44</v>
      </c>
      <c r="D85">
        <v>899999466</v>
      </c>
      <c r="E85" s="9">
        <v>43908</v>
      </c>
      <c r="F85">
        <v>8548121</v>
      </c>
      <c r="G85" s="10">
        <f>VLOOKUP(H85,'[1]BANCO POPULAR'!$B$5:$D$371,3,0)</f>
        <v>11000000</v>
      </c>
      <c r="H85" s="10">
        <f>VLOOKUP(I85,'[1]BANCO POPULAR'!$B$5:$C$371,1,0)</f>
        <v>230101</v>
      </c>
      <c r="I85" s="11">
        <v>230101</v>
      </c>
      <c r="J85" s="12"/>
      <c r="K85" s="12">
        <v>808941</v>
      </c>
      <c r="M85">
        <v>992</v>
      </c>
      <c r="N85">
        <v>11111</v>
      </c>
    </row>
    <row r="86" spans="1:14" x14ac:dyDescent="0.25">
      <c r="A86">
        <v>50253582</v>
      </c>
      <c r="B86">
        <v>2200706</v>
      </c>
      <c r="C86" t="s">
        <v>44</v>
      </c>
      <c r="D86">
        <v>899999466</v>
      </c>
      <c r="E86" s="9">
        <v>43908</v>
      </c>
      <c r="F86">
        <v>8548121</v>
      </c>
      <c r="G86" s="10">
        <f>VLOOKUP(H86,'[1]BANCO POPULAR'!$B$5:$D$371,3,0)</f>
        <v>923272421</v>
      </c>
      <c r="H86" s="10">
        <f>VLOOKUP(I86,'[1]BANCO POPULAR'!$B$5:$C$371,1,0)</f>
        <v>190101</v>
      </c>
      <c r="I86" s="11">
        <v>190101</v>
      </c>
      <c r="J86" s="12"/>
      <c r="K86" s="12">
        <v>146564.71</v>
      </c>
      <c r="M86">
        <v>660</v>
      </c>
      <c r="N86">
        <v>11111</v>
      </c>
    </row>
    <row r="87" spans="1:14" x14ac:dyDescent="0.25">
      <c r="A87">
        <v>50253582</v>
      </c>
      <c r="B87">
        <v>850327</v>
      </c>
      <c r="C87" t="s">
        <v>16</v>
      </c>
      <c r="D87">
        <v>80282193</v>
      </c>
      <c r="E87" s="9">
        <v>43909</v>
      </c>
      <c r="F87">
        <v>3133939169</v>
      </c>
      <c r="G87" s="10">
        <f>VLOOKUP(H87,'[1]BANCO POPULAR'!$B$5:$D$371,3,0)</f>
        <v>11000000</v>
      </c>
      <c r="H87" s="10">
        <f>VLOOKUP(I87,'[1]BANCO POPULAR'!$B$5:$C$371,1,0)</f>
        <v>230101</v>
      </c>
      <c r="I87" s="11">
        <v>230101</v>
      </c>
      <c r="J87" s="12"/>
      <c r="K87" s="12">
        <v>8394</v>
      </c>
      <c r="M87">
        <v>8999993122</v>
      </c>
      <c r="N87">
        <v>20200114068</v>
      </c>
    </row>
    <row r="88" spans="1:14" x14ac:dyDescent="0.25">
      <c r="A88">
        <v>50253582</v>
      </c>
      <c r="B88">
        <v>850329</v>
      </c>
      <c r="C88" t="s">
        <v>16</v>
      </c>
      <c r="D88">
        <v>80282193</v>
      </c>
      <c r="E88" s="9">
        <v>43909</v>
      </c>
      <c r="F88">
        <v>3133939169</v>
      </c>
      <c r="G88" s="10">
        <f>VLOOKUP(H88,'[1]BANCO POPULAR'!$B$5:$D$371,3,0)</f>
        <v>11000000</v>
      </c>
      <c r="H88" s="10">
        <f>VLOOKUP(I88,'[1]BANCO POPULAR'!$B$5:$C$371,1,0)</f>
        <v>230101</v>
      </c>
      <c r="I88" s="11">
        <v>230101</v>
      </c>
      <c r="J88" s="12"/>
      <c r="K88" s="12">
        <v>8713</v>
      </c>
      <c r="M88">
        <v>8999993122</v>
      </c>
      <c r="N88">
        <v>20200214473</v>
      </c>
    </row>
    <row r="89" spans="1:14" x14ac:dyDescent="0.25">
      <c r="A89">
        <v>50253582</v>
      </c>
      <c r="B89">
        <v>1069384</v>
      </c>
      <c r="C89" t="s">
        <v>20</v>
      </c>
      <c r="D89">
        <v>8908010537</v>
      </c>
      <c r="E89" s="9">
        <v>43909</v>
      </c>
      <c r="F89">
        <v>8879700</v>
      </c>
      <c r="G89" s="10">
        <f>VLOOKUP(H89,'[1]BANCO POPULAR'!$B$5:$D$371,3,0)</f>
        <v>11000000</v>
      </c>
      <c r="H89" s="10">
        <f>VLOOKUP(I89,'[1]BANCO POPULAR'!$B$5:$C$371,1,0)</f>
        <v>230101</v>
      </c>
      <c r="I89" s="11">
        <v>230101</v>
      </c>
      <c r="J89" s="12"/>
      <c r="K89" s="12">
        <v>5905648</v>
      </c>
      <c r="M89">
        <v>20200113953</v>
      </c>
      <c r="N89">
        <v>11111</v>
      </c>
    </row>
    <row r="90" spans="1:14" x14ac:dyDescent="0.25">
      <c r="A90">
        <v>50253582</v>
      </c>
      <c r="B90">
        <v>3732608</v>
      </c>
      <c r="C90" t="s">
        <v>45</v>
      </c>
      <c r="D90">
        <v>8999994682</v>
      </c>
      <c r="E90" s="9">
        <v>43909</v>
      </c>
      <c r="F90">
        <v>5876644</v>
      </c>
      <c r="G90" s="10">
        <f>VLOOKUP(H90,'[1]BANCO POPULAR'!$B$5:$D$371,3,0)</f>
        <v>11000000</v>
      </c>
      <c r="H90" s="10">
        <f>VLOOKUP(I90,'[1]BANCO POPULAR'!$B$5:$C$371,1,0)</f>
        <v>230101</v>
      </c>
      <c r="I90" s="11">
        <v>230101</v>
      </c>
      <c r="J90" s="12"/>
      <c r="K90" s="12">
        <v>21948</v>
      </c>
      <c r="M90">
        <v>11111</v>
      </c>
      <c r="N90">
        <v>11111</v>
      </c>
    </row>
    <row r="91" spans="1:14" x14ac:dyDescent="0.25">
      <c r="A91">
        <v>50253582</v>
      </c>
      <c r="B91">
        <v>1306</v>
      </c>
      <c r="C91" t="s">
        <v>37</v>
      </c>
      <c r="D91">
        <v>890480123</v>
      </c>
      <c r="E91" s="9">
        <v>43910</v>
      </c>
      <c r="F91">
        <v>6645647</v>
      </c>
      <c r="G91" s="10">
        <f>VLOOKUP(H91,'[1]BANCO POPULAR'!$B$5:$D$371,3,0)</f>
        <v>923272421</v>
      </c>
      <c r="H91" s="10">
        <f>VLOOKUP(I91,'[1]BANCO POPULAR'!$B$5:$C$371,1,0)</f>
        <v>190101</v>
      </c>
      <c r="I91" s="11">
        <v>190101</v>
      </c>
      <c r="J91" s="12"/>
      <c r="K91" s="12">
        <v>515575</v>
      </c>
      <c r="M91">
        <v>8904801235</v>
      </c>
      <c r="N91">
        <v>1401</v>
      </c>
    </row>
    <row r="92" spans="1:14" x14ac:dyDescent="0.25">
      <c r="A92">
        <v>50253582</v>
      </c>
      <c r="B92">
        <v>738789</v>
      </c>
      <c r="C92" t="s">
        <v>33</v>
      </c>
      <c r="D92">
        <v>8902012134</v>
      </c>
      <c r="E92" s="9">
        <v>43910</v>
      </c>
      <c r="F92">
        <v>6345141</v>
      </c>
      <c r="G92" s="10">
        <f>VLOOKUP(H92,'[1]BANCO POPULAR'!$B$5:$D$371,3,0)</f>
        <v>923272421</v>
      </c>
      <c r="H92" s="10">
        <f>VLOOKUP(I92,'[1]BANCO POPULAR'!$B$5:$C$371,1,0)</f>
        <v>190101</v>
      </c>
      <c r="I92" s="11">
        <v>190101</v>
      </c>
      <c r="J92" s="12"/>
      <c r="K92" s="12">
        <v>2856210.75</v>
      </c>
      <c r="M92">
        <v>11111</v>
      </c>
      <c r="N92">
        <v>11111</v>
      </c>
    </row>
    <row r="93" spans="1:14" x14ac:dyDescent="0.25">
      <c r="A93">
        <v>50253582</v>
      </c>
      <c r="B93">
        <v>738790</v>
      </c>
      <c r="C93" t="s">
        <v>33</v>
      </c>
      <c r="D93">
        <v>8902012134</v>
      </c>
      <c r="E93" s="9">
        <v>43910</v>
      </c>
      <c r="F93">
        <v>6345141</v>
      </c>
      <c r="G93" s="10">
        <f>VLOOKUP(H93,'[1]BANCO POPULAR'!$B$5:$D$371,3,0)</f>
        <v>923272421</v>
      </c>
      <c r="H93" s="10">
        <f>VLOOKUP(I93,'[1]BANCO POPULAR'!$B$5:$C$371,1,0)</f>
        <v>190101</v>
      </c>
      <c r="I93" s="11">
        <v>190101</v>
      </c>
      <c r="J93" s="12"/>
      <c r="K93" s="12">
        <v>5712421.4900000002</v>
      </c>
      <c r="M93">
        <v>11111</v>
      </c>
      <c r="N93">
        <v>11111</v>
      </c>
    </row>
    <row r="94" spans="1:14" x14ac:dyDescent="0.25">
      <c r="A94">
        <v>50253582</v>
      </c>
      <c r="B94">
        <v>738791</v>
      </c>
      <c r="C94" t="s">
        <v>33</v>
      </c>
      <c r="D94">
        <v>8902012134</v>
      </c>
      <c r="E94" s="9">
        <v>43910</v>
      </c>
      <c r="F94">
        <v>6345141</v>
      </c>
      <c r="G94" s="10">
        <f>VLOOKUP(H94,'[1]BANCO POPULAR'!$B$5:$D$371,3,0)</f>
        <v>923272421</v>
      </c>
      <c r="H94" s="10">
        <f>VLOOKUP(I94,'[1]BANCO POPULAR'!$B$5:$C$371,1,0)</f>
        <v>190101</v>
      </c>
      <c r="I94" s="11">
        <v>190101</v>
      </c>
      <c r="J94" s="12"/>
      <c r="K94" s="12">
        <v>2964748.75</v>
      </c>
      <c r="M94">
        <v>11111</v>
      </c>
      <c r="N94">
        <v>11111</v>
      </c>
    </row>
    <row r="95" spans="1:14" x14ac:dyDescent="0.25">
      <c r="A95">
        <v>50253582</v>
      </c>
      <c r="B95">
        <v>985879</v>
      </c>
      <c r="C95" t="s">
        <v>30</v>
      </c>
      <c r="D95">
        <v>8902036888</v>
      </c>
      <c r="E95" s="9">
        <v>43910</v>
      </c>
      <c r="F95">
        <v>7272580</v>
      </c>
      <c r="G95" s="10">
        <f>VLOOKUP(H95,'[1]BANCO POPULAR'!$B$5:$D$371,3,0)</f>
        <v>11000000</v>
      </c>
      <c r="H95" s="10">
        <f>VLOOKUP(I95,'[1]BANCO POPULAR'!$B$5:$C$371,1,0)</f>
        <v>230101</v>
      </c>
      <c r="I95" s="11">
        <v>230101</v>
      </c>
      <c r="J95" s="12"/>
      <c r="K95" s="12">
        <v>2924736</v>
      </c>
      <c r="M95">
        <v>20202426000</v>
      </c>
      <c r="N95">
        <v>11111</v>
      </c>
    </row>
    <row r="96" spans="1:14" x14ac:dyDescent="0.25">
      <c r="A96">
        <v>50253582</v>
      </c>
      <c r="B96">
        <v>20032020</v>
      </c>
      <c r="C96" t="s">
        <v>16</v>
      </c>
      <c r="D96">
        <v>8600411638</v>
      </c>
      <c r="E96" s="9">
        <v>43910</v>
      </c>
      <c r="F96">
        <v>3076200</v>
      </c>
      <c r="G96" s="10">
        <f>VLOOKUP(H96,'[1]BANCO POPULAR'!$B$5:$D$371,3,0)</f>
        <v>11000000</v>
      </c>
      <c r="H96" s="10">
        <f>VLOOKUP(I96,'[1]BANCO POPULAR'!$B$5:$C$371,1,0)</f>
        <v>230101</v>
      </c>
      <c r="I96" s="11">
        <v>230101</v>
      </c>
      <c r="J96" s="12"/>
      <c r="K96" s="12">
        <v>24160031</v>
      </c>
      <c r="M96">
        <v>20191208112</v>
      </c>
      <c r="N96" t="s">
        <v>46</v>
      </c>
    </row>
    <row r="97" spans="1:14" x14ac:dyDescent="0.25">
      <c r="A97">
        <v>50253582</v>
      </c>
      <c r="B97">
        <v>496374</v>
      </c>
      <c r="C97" t="s">
        <v>47</v>
      </c>
      <c r="D97">
        <v>8999994145</v>
      </c>
      <c r="E97" s="9">
        <v>43914</v>
      </c>
      <c r="F97">
        <v>8486806</v>
      </c>
      <c r="G97" s="10">
        <f>VLOOKUP(H97,'[1]BANCO POPULAR'!$B$5:$D$371,3,0)</f>
        <v>11000000</v>
      </c>
      <c r="H97" s="10">
        <f>VLOOKUP(I97,'[1]BANCO POPULAR'!$B$5:$C$371,1,0)</f>
        <v>230101</v>
      </c>
      <c r="I97" s="11">
        <v>230101</v>
      </c>
      <c r="J97" s="12"/>
      <c r="K97" s="12">
        <v>180722</v>
      </c>
      <c r="M97">
        <v>11111</v>
      </c>
      <c r="N97">
        <v>20200208467</v>
      </c>
    </row>
    <row r="98" spans="1:14" x14ac:dyDescent="0.25">
      <c r="A98">
        <v>50253582</v>
      </c>
      <c r="B98">
        <v>696161</v>
      </c>
      <c r="C98" t="s">
        <v>23</v>
      </c>
      <c r="D98">
        <v>830053630</v>
      </c>
      <c r="E98" s="9">
        <v>43914</v>
      </c>
      <c r="F98">
        <v>7315465</v>
      </c>
      <c r="G98" s="10">
        <f>VLOOKUP(H98,'[1]BANCO POPULAR'!$B$5:$D$371,3,0)</f>
        <v>11000000</v>
      </c>
      <c r="H98" s="10">
        <f>VLOOKUP(I98,'[1]BANCO POPULAR'!$B$5:$C$371,1,0)</f>
        <v>230101</v>
      </c>
      <c r="I98" s="11">
        <v>230101</v>
      </c>
      <c r="J98" s="12"/>
      <c r="K98" s="12">
        <v>315129</v>
      </c>
      <c r="M98">
        <v>20200314892</v>
      </c>
      <c r="N98">
        <v>11111</v>
      </c>
    </row>
    <row r="99" spans="1:14" x14ac:dyDescent="0.25">
      <c r="A99">
        <v>50253582</v>
      </c>
      <c r="B99">
        <v>2023005</v>
      </c>
      <c r="C99" t="s">
        <v>32</v>
      </c>
      <c r="D99">
        <v>8920014573</v>
      </c>
      <c r="E99" s="9">
        <v>43914</v>
      </c>
      <c r="F99">
        <v>6569939</v>
      </c>
      <c r="G99" s="10">
        <f>VLOOKUP(H99,'[1]BANCO POPULAR'!$B$5:$D$371,3,0)</f>
        <v>11000000</v>
      </c>
      <c r="H99" s="10">
        <f>VLOOKUP(I99,'[1]BANCO POPULAR'!$B$5:$C$371,1,0)</f>
        <v>230101</v>
      </c>
      <c r="I99" s="11">
        <v>230101</v>
      </c>
      <c r="J99" s="12"/>
      <c r="K99" s="12">
        <v>195840</v>
      </c>
      <c r="M99">
        <v>11111</v>
      </c>
      <c r="N99">
        <v>20200214258</v>
      </c>
    </row>
    <row r="100" spans="1:14" x14ac:dyDescent="0.25">
      <c r="A100">
        <v>50253582</v>
      </c>
      <c r="B100">
        <v>609554</v>
      </c>
      <c r="C100" t="s">
        <v>27</v>
      </c>
      <c r="D100">
        <v>8999993281</v>
      </c>
      <c r="E100" s="9">
        <v>43917</v>
      </c>
      <c r="F100">
        <v>8439101</v>
      </c>
      <c r="G100" s="10">
        <f>VLOOKUP(H100,'[1]BANCO POPULAR'!$B$5:$D$371,3,0)</f>
        <v>11000000</v>
      </c>
      <c r="H100" s="10">
        <f>VLOOKUP(I100,'[1]BANCO POPULAR'!$B$5:$C$371,1,0)</f>
        <v>230101</v>
      </c>
      <c r="I100" s="11">
        <v>230101</v>
      </c>
      <c r="J100" s="12"/>
      <c r="K100" s="12">
        <v>3826450</v>
      </c>
      <c r="M100">
        <v>230101</v>
      </c>
      <c r="N100">
        <v>230101</v>
      </c>
    </row>
    <row r="101" spans="1:14" x14ac:dyDescent="0.25">
      <c r="A101">
        <v>50253582</v>
      </c>
      <c r="B101">
        <v>609555</v>
      </c>
      <c r="C101" t="s">
        <v>27</v>
      </c>
      <c r="D101">
        <v>8999993281</v>
      </c>
      <c r="E101" s="9">
        <v>43917</v>
      </c>
      <c r="F101">
        <v>8439101</v>
      </c>
      <c r="G101" s="10">
        <f>VLOOKUP(H101,'[1]BANCO POPULAR'!$B$5:$D$371,3,0)</f>
        <v>11000000</v>
      </c>
      <c r="H101" s="10">
        <f>VLOOKUP(I101,'[1]BANCO POPULAR'!$B$5:$C$371,1,0)</f>
        <v>230101</v>
      </c>
      <c r="I101" s="11">
        <v>230101</v>
      </c>
      <c r="J101" s="12"/>
      <c r="K101" s="12">
        <v>375630</v>
      </c>
      <c r="M101">
        <v>230101</v>
      </c>
      <c r="N101">
        <v>230101</v>
      </c>
    </row>
    <row r="102" spans="1:14" x14ac:dyDescent="0.25">
      <c r="A102">
        <v>50253582</v>
      </c>
      <c r="B102">
        <v>387761</v>
      </c>
      <c r="C102" t="s">
        <v>22</v>
      </c>
      <c r="D102">
        <v>8999999325</v>
      </c>
      <c r="E102" s="9">
        <v>43921</v>
      </c>
      <c r="F102">
        <v>7449745</v>
      </c>
      <c r="G102" s="10">
        <f>VLOOKUP(H102,'[1]BANCO POPULAR'!$B$5:$D$371,3,0)</f>
        <v>11000000</v>
      </c>
      <c r="H102" s="10">
        <f>VLOOKUP(I102,'[1]BANCO POPULAR'!$B$5:$C$371,1,0)</f>
        <v>230101</v>
      </c>
      <c r="I102" s="11">
        <v>230101</v>
      </c>
      <c r="J102" s="12"/>
      <c r="K102" s="12">
        <v>31569</v>
      </c>
      <c r="M102">
        <v>899999325</v>
      </c>
      <c r="N102">
        <v>20200244353</v>
      </c>
    </row>
    <row r="103" spans="1:14" x14ac:dyDescent="0.25">
      <c r="A103">
        <v>50253582</v>
      </c>
      <c r="B103">
        <v>577130</v>
      </c>
      <c r="C103" t="s">
        <v>18</v>
      </c>
      <c r="D103">
        <v>8001133897</v>
      </c>
      <c r="E103" s="9">
        <v>43921</v>
      </c>
      <c r="F103">
        <v>2611793</v>
      </c>
      <c r="G103" s="10">
        <f>VLOOKUP(H103,'[1]BANCO POPULAR'!$B$5:$D$371,3,0)</f>
        <v>923272421</v>
      </c>
      <c r="H103" s="10">
        <f>VLOOKUP(I103,'[1]BANCO POPULAR'!$B$5:$C$371,1,0)</f>
        <v>190101</v>
      </c>
      <c r="I103" s="11">
        <v>190101</v>
      </c>
      <c r="J103" s="12"/>
      <c r="K103" s="12">
        <v>323283</v>
      </c>
      <c r="M103">
        <v>304</v>
      </c>
      <c r="N103">
        <v>304</v>
      </c>
    </row>
    <row r="104" spans="1:14" x14ac:dyDescent="0.25">
      <c r="A104">
        <v>50253582</v>
      </c>
      <c r="B104">
        <v>577139</v>
      </c>
      <c r="C104" t="s">
        <v>18</v>
      </c>
      <c r="D104">
        <v>8001133897</v>
      </c>
      <c r="E104" s="9">
        <v>43921</v>
      </c>
      <c r="F104">
        <v>2611793</v>
      </c>
      <c r="G104" s="10">
        <f>VLOOKUP(H104,'[1]BANCO POPULAR'!$B$5:$D$371,3,0)</f>
        <v>11000000</v>
      </c>
      <c r="H104" s="10">
        <f>VLOOKUP(I104,'[1]BANCO POPULAR'!$B$5:$C$371,1,0)</f>
        <v>230101</v>
      </c>
      <c r="I104" s="11">
        <v>230101</v>
      </c>
      <c r="J104" s="12"/>
      <c r="K104" s="12">
        <v>19024993</v>
      </c>
      <c r="M104">
        <v>336</v>
      </c>
      <c r="N104">
        <v>336</v>
      </c>
    </row>
  </sheetData>
  <autoFilter ref="A1:N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2020-04-01T17:49:27Z</dcterms:created>
  <dcterms:modified xsi:type="dcterms:W3CDTF">2020-04-01T17:49:51Z</dcterms:modified>
</cp:coreProperties>
</file>