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1 ENERO\"/>
    </mc:Choice>
  </mc:AlternateContent>
  <bookViews>
    <workbookView xWindow="0" yWindow="0" windowWidth="24000" windowHeight="9600"/>
  </bookViews>
  <sheets>
    <sheet name="ENERO" sheetId="1" r:id="rId1"/>
  </sheets>
  <externalReferences>
    <externalReference r:id="rId2"/>
  </externalReferences>
  <definedNames>
    <definedName name="_xlnm._FilterDatabase" localSheetId="0" hidden="1">ENERO!$A$1:$N$74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H10" i="1"/>
  <c r="G10" i="1" s="1"/>
  <c r="H9" i="1"/>
  <c r="G9" i="1" s="1"/>
  <c r="H8" i="1"/>
  <c r="G8" i="1" s="1"/>
  <c r="H7" i="1"/>
  <c r="G7" i="1" s="1"/>
  <c r="H5" i="1"/>
  <c r="G5" i="1" s="1"/>
  <c r="H4" i="1"/>
  <c r="G4" i="1" s="1"/>
  <c r="H3" i="1"/>
  <c r="G3" i="1" s="1"/>
  <c r="H2" i="1"/>
  <c r="G2" i="1" s="1"/>
</calcChain>
</file>

<file path=xl/sharedStrings.xml><?xml version="1.0" encoding="utf-8"?>
<sst xmlns="http://schemas.openxmlformats.org/spreadsheetml/2006/main" count="105" uniqueCount="42">
  <si>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</si>
  <si>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</si>
  <si>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</si>
  <si>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</si>
  <si>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</si>
  <si>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</si>
  <si>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</si>
  <si>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</si>
  <si>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</si>
  <si>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</si>
  <si>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</si>
  <si>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</si>
  <si>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</si>
  <si>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</si>
  <si>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ZIPAQUIRA - CUNDINAM</t>
  </si>
  <si>
    <t>VILLAVICENCIO - META</t>
  </si>
  <si>
    <t>BOGOTA - DISTRITO CA</t>
  </si>
  <si>
    <t>BUCARAMANGA - SANTAN</t>
  </si>
  <si>
    <t xml:space="preserve">PASTO - NARINO      </t>
  </si>
  <si>
    <t>MEDELLIN - ANTIOQUIA</t>
  </si>
  <si>
    <t xml:space="preserve">MANIZALES - CALDAS  </t>
  </si>
  <si>
    <t xml:space="preserve">DUITAMA - BOYACA    </t>
  </si>
  <si>
    <t xml:space="preserve">SAN GIL - SANTANDER </t>
  </si>
  <si>
    <t xml:space="preserve">CHIA - CUNDINAMARCA </t>
  </si>
  <si>
    <t xml:space="preserve">SPE0001298  </t>
  </si>
  <si>
    <t>FUSAGASUGA - CUNDINA</t>
  </si>
  <si>
    <t xml:space="preserve">SPE0001297  </t>
  </si>
  <si>
    <t xml:space="preserve">SPE001299   </t>
  </si>
  <si>
    <t>CHOACHI - CUNDINAMAR</t>
  </si>
  <si>
    <t xml:space="preserve">BARBOSA - SANTANDER </t>
  </si>
  <si>
    <t xml:space="preserve">CARTAGENA - BOLIVAR </t>
  </si>
  <si>
    <t>COGUA - CUNDINAMARCA</t>
  </si>
  <si>
    <t xml:space="preserve">ACACIAS - META      </t>
  </si>
  <si>
    <t>BARRANCABERMEJA  - S</t>
  </si>
  <si>
    <t>FACATATIVA - CUNDINA</t>
  </si>
  <si>
    <t xml:space="preserve">LA DORADA - CALDAS  </t>
  </si>
  <si>
    <t>SAN ANDRES - SAN AND</t>
  </si>
  <si>
    <t>RIONEGRO - ANTIOQUIA</t>
  </si>
  <si>
    <t xml:space="preserve">POPAYAN - CAUCA     </t>
  </si>
  <si>
    <t>MADRID - CUNDINAMARC</t>
  </si>
  <si>
    <t xml:space="preserve">ITAGUI - ANTIOQUIA  </t>
  </si>
  <si>
    <t>VILLAPINZON - CUNDIN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</si>
</sst>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89"/>
  <sheetViews>
    <sheetView tabSelected="1" workbookViewId="0">
      <selection activeCell="F1" sqref="F1:G1048576"/>
    </sheetView>
  </sheetViews>
  <sheetFormatPr baseColWidth="10" defaultRowHeight="15" x14ac:dyDescent="0.25"/>
  <cols>
    <col min="1" max="1" width="18.85546875" customWidth="1"/>
    <col min="2" max="2" width="10.85546875" customWidth="1"/>
    <col min="3" max="3" width="24.5703125" bestFit="1" customWidth="1"/>
    <col min="4" max="4" width="13.28515625" customWidth="1"/>
    <col min="5" max="5" width="15.5703125" style="10" customWidth="1"/>
    <col min="6" max="6" width="13.85546875" bestFit="1" customWidth="1"/>
    <col min="7" max="7" width="16.42578125" customWidth="1"/>
    <col min="8" max="8" width="15.5703125" customWidth="1"/>
    <col min="9" max="9" width="12.42578125" customWidth="1"/>
    <col min="10" max="10" width="16.42578125" customWidth="1"/>
    <col min="11" max="13" width="17.28515625" style="12" customWidth="1"/>
    <col min="14" max="14" width="12.85546875" style="12" customWidth="1"/>
    <col min="15" max="15" width="14" style="12" bestFit="1" customWidth="1"/>
    <col min="16" max="16" width="13.7109375" style="12" bestFit="1" customWidth="1"/>
    <col min="17" max="17" width="15.28515625" style="11" bestFit="1" customWidth="1"/>
    <col min="18" max="18" width="19.85546875" style="12" customWidth="1"/>
    <col min="19" max="19" width="10.85546875" style="11" bestFit="1" customWidth="1"/>
    <col min="20" max="20" width="10.85546875" style="12" bestFit="1" customWidth="1"/>
    <col min="21" max="21" width="10.140625" style="11" bestFit="1" customWidth="1"/>
    <col min="22" max="22" width="11.28515625" style="12" bestFit="1" customWidth="1"/>
    <col min="23" max="23" width="9.28515625" style="11" bestFit="1" customWidth="1"/>
    <col min="24" max="24" width="14.140625" bestFit="1" customWidth="1"/>
  </cols>
  <sheetData>
    <row r="1" spans="1:246" s="8" customFormat="1" ht="30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187405</v>
      </c>
      <c r="C2" t="s">
        <v>14</v>
      </c>
      <c r="D2">
        <v>899999318</v>
      </c>
      <c r="E2" s="9">
        <v>43832</v>
      </c>
      <c r="F2">
        <v>5939150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19949860</v>
      </c>
      <c r="M2">
        <v>2019000315</v>
      </c>
      <c r="N2">
        <v>11111</v>
      </c>
      <c r="P2" s="11"/>
      <c r="Q2" s="12"/>
      <c r="R2" s="11"/>
      <c r="S2" s="12"/>
      <c r="T2" s="11"/>
      <c r="W2"/>
    </row>
    <row r="3" spans="1:246" x14ac:dyDescent="0.25">
      <c r="A3">
        <v>50253582</v>
      </c>
      <c r="B3">
        <v>2782030</v>
      </c>
      <c r="C3" t="s">
        <v>15</v>
      </c>
      <c r="D3">
        <v>8920991849</v>
      </c>
      <c r="E3" s="9">
        <v>43832</v>
      </c>
      <c r="F3">
        <v>3163894965</v>
      </c>
      <c r="G3" s="10">
        <f>VLOOKUP(H3,'[1]BANCO POPULAR'!$B$5:$D$371,3,0)</f>
        <v>11000000</v>
      </c>
      <c r="H3" s="10">
        <f>VLOOKUP(I3,'[1]BANCO POPULAR'!$B$5:$C$371,1,0)</f>
        <v>230101</v>
      </c>
      <c r="I3" s="11">
        <v>230101</v>
      </c>
      <c r="J3" s="12"/>
      <c r="K3" s="12">
        <v>149318</v>
      </c>
      <c r="M3">
        <v>20191213491</v>
      </c>
      <c r="N3">
        <v>8920991849</v>
      </c>
      <c r="P3" s="11"/>
      <c r="Q3" s="12"/>
      <c r="R3" s="11"/>
      <c r="S3" s="12"/>
      <c r="T3" s="11"/>
      <c r="W3"/>
    </row>
    <row r="4" spans="1:246" x14ac:dyDescent="0.25">
      <c r="A4">
        <v>50253582</v>
      </c>
      <c r="B4">
        <v>378854</v>
      </c>
      <c r="C4" t="s">
        <v>16</v>
      </c>
      <c r="D4">
        <v>8999992307</v>
      </c>
      <c r="E4" s="9">
        <v>43833</v>
      </c>
      <c r="F4">
        <v>3239300</v>
      </c>
      <c r="G4" s="10">
        <f>VLOOKUP(H4,'[1]BANCO POPULAR'!$B$5:$D$371,3,0)</f>
        <v>11000000</v>
      </c>
      <c r="H4" s="10">
        <f>VLOOKUP(I4,'[1]BANCO POPULAR'!$B$5:$C$371,1,0)</f>
        <v>230101</v>
      </c>
      <c r="I4" s="11">
        <v>230101</v>
      </c>
      <c r="J4" s="12"/>
      <c r="K4" s="12">
        <v>7207578</v>
      </c>
      <c r="M4">
        <v>20190912459</v>
      </c>
      <c r="N4">
        <v>11111</v>
      </c>
      <c r="P4" s="11"/>
      <c r="Q4" s="12"/>
      <c r="R4" s="11"/>
      <c r="S4" s="12"/>
      <c r="T4" s="11"/>
      <c r="W4"/>
    </row>
    <row r="5" spans="1:246" x14ac:dyDescent="0.25">
      <c r="A5">
        <v>50253582</v>
      </c>
      <c r="B5">
        <v>508911</v>
      </c>
      <c r="C5" t="s">
        <v>17</v>
      </c>
      <c r="D5">
        <v>890201235</v>
      </c>
      <c r="E5" s="9">
        <v>43833</v>
      </c>
      <c r="F5">
        <v>6985777</v>
      </c>
      <c r="G5" s="10">
        <f>VLOOKUP(H5,'[1]BANCO POPULAR'!$B$5:$D$371,3,0)</f>
        <v>11000000</v>
      </c>
      <c r="H5" s="10">
        <f>VLOOKUP(I5,'[1]BANCO POPULAR'!$B$5:$C$371,1,0)</f>
        <v>230101</v>
      </c>
      <c r="I5" s="11">
        <v>230101</v>
      </c>
      <c r="J5" s="12"/>
      <c r="K5" s="12">
        <v>2084541</v>
      </c>
      <c r="M5">
        <v>890201235</v>
      </c>
      <c r="N5">
        <v>17145</v>
      </c>
      <c r="P5" s="11"/>
      <c r="Q5" s="12"/>
      <c r="R5" s="11"/>
      <c r="S5" s="12"/>
      <c r="T5" s="11"/>
      <c r="W5"/>
    </row>
    <row r="6" spans="1:246" x14ac:dyDescent="0.25">
      <c r="A6">
        <v>50253582</v>
      </c>
      <c r="B6">
        <v>540224</v>
      </c>
      <c r="C6" t="s">
        <v>18</v>
      </c>
      <c r="D6">
        <v>8912800003</v>
      </c>
      <c r="E6" s="9">
        <v>43833</v>
      </c>
      <c r="F6">
        <v>7333300</v>
      </c>
      <c r="G6" s="10">
        <v>11000000</v>
      </c>
      <c r="H6" s="10">
        <v>230106</v>
      </c>
      <c r="I6" s="11">
        <v>230106</v>
      </c>
      <c r="J6" s="12"/>
      <c r="K6" s="12">
        <v>2132266</v>
      </c>
      <c r="M6">
        <v>8912800003</v>
      </c>
      <c r="N6">
        <v>8912800003</v>
      </c>
      <c r="P6" s="11"/>
      <c r="Q6" s="12"/>
      <c r="R6" s="11"/>
      <c r="S6" s="12"/>
      <c r="T6" s="11"/>
      <c r="W6"/>
    </row>
    <row r="7" spans="1:246" x14ac:dyDescent="0.25">
      <c r="A7">
        <v>50253582</v>
      </c>
      <c r="B7">
        <v>1650797</v>
      </c>
      <c r="C7" t="s">
        <v>19</v>
      </c>
      <c r="D7">
        <v>8909049961</v>
      </c>
      <c r="E7" s="9">
        <v>43833</v>
      </c>
      <c r="F7">
        <v>3807576</v>
      </c>
      <c r="G7" s="10">
        <f>VLOOKUP(H7,'[1]BANCO POPULAR'!$B$5:$D$371,3,0)</f>
        <v>11000000</v>
      </c>
      <c r="H7" s="10">
        <f>VLOOKUP(I7,'[1]BANCO POPULAR'!$B$5:$C$371,1,0)</f>
        <v>230101</v>
      </c>
      <c r="I7" s="11">
        <v>230101</v>
      </c>
      <c r="J7" s="12"/>
      <c r="K7" s="12">
        <v>24573718</v>
      </c>
      <c r="M7">
        <v>1</v>
      </c>
      <c r="N7">
        <v>1</v>
      </c>
      <c r="P7" s="11"/>
      <c r="Q7" s="12"/>
      <c r="R7" s="11"/>
      <c r="S7" s="12"/>
      <c r="T7" s="11"/>
      <c r="W7"/>
    </row>
    <row r="8" spans="1:246" x14ac:dyDescent="0.25">
      <c r="A8">
        <v>50253582</v>
      </c>
      <c r="B8">
        <v>3568470</v>
      </c>
      <c r="C8" t="s">
        <v>20</v>
      </c>
      <c r="D8">
        <v>8908010521</v>
      </c>
      <c r="E8" s="9">
        <v>43833</v>
      </c>
      <c r="F8">
        <v>8982444</v>
      </c>
      <c r="G8" s="10">
        <f>VLOOKUP(H8,'[1]BANCO POPULAR'!$B$5:$D$371,3,0)</f>
        <v>11000000</v>
      </c>
      <c r="H8" s="10">
        <f>VLOOKUP(I8,'[1]BANCO POPULAR'!$B$5:$C$371,1,0)</f>
        <v>230101</v>
      </c>
      <c r="I8" s="11">
        <v>230101</v>
      </c>
      <c r="J8" s="12"/>
      <c r="K8" s="12">
        <v>35976597</v>
      </c>
      <c r="M8">
        <v>3056</v>
      </c>
      <c r="N8">
        <v>403</v>
      </c>
      <c r="P8" s="11"/>
      <c r="Q8" s="12"/>
      <c r="R8" s="11"/>
      <c r="S8" s="12"/>
      <c r="T8" s="11"/>
      <c r="W8"/>
    </row>
    <row r="9" spans="1:246" x14ac:dyDescent="0.25">
      <c r="A9">
        <v>50253582</v>
      </c>
      <c r="B9">
        <v>3568473</v>
      </c>
      <c r="C9" t="s">
        <v>20</v>
      </c>
      <c r="D9">
        <v>8908010521</v>
      </c>
      <c r="E9" s="9">
        <v>43833</v>
      </c>
      <c r="F9">
        <v>8982444</v>
      </c>
      <c r="G9" s="10">
        <f>VLOOKUP(H9,'[1]BANCO POPULAR'!$B$5:$D$371,3,0)</f>
        <v>923272193</v>
      </c>
      <c r="H9" s="10">
        <f>VLOOKUP(I9,'[1]BANCO POPULAR'!$B$5:$C$371,1,0)</f>
        <v>131401</v>
      </c>
      <c r="I9" s="11">
        <v>131401</v>
      </c>
      <c r="J9" s="12"/>
      <c r="K9" s="12">
        <v>2701679</v>
      </c>
      <c r="M9">
        <v>3056</v>
      </c>
      <c r="N9">
        <v>411</v>
      </c>
      <c r="P9" s="11"/>
      <c r="Q9" s="12"/>
      <c r="R9" s="11"/>
      <c r="S9" s="12"/>
      <c r="T9" s="11"/>
      <c r="W9"/>
    </row>
    <row r="10" spans="1:246" x14ac:dyDescent="0.25">
      <c r="A10">
        <v>50253582</v>
      </c>
      <c r="B10">
        <v>425726</v>
      </c>
      <c r="C10" t="s">
        <v>21</v>
      </c>
      <c r="D10">
        <v>8918551381</v>
      </c>
      <c r="E10" s="9">
        <v>43837</v>
      </c>
      <c r="F10">
        <v>7626246</v>
      </c>
      <c r="G10" s="10">
        <f>VLOOKUP(H10,'[1]BANCO POPULAR'!$B$5:$D$371,3,0)</f>
        <v>923272421</v>
      </c>
      <c r="H10" s="10">
        <f>VLOOKUP(I10,'[1]BANCO POPULAR'!$B$5:$C$371,1,0)</f>
        <v>190101</v>
      </c>
      <c r="I10" s="11">
        <v>190101</v>
      </c>
      <c r="J10" s="12"/>
      <c r="K10" s="12">
        <v>1146223</v>
      </c>
      <c r="M10">
        <v>201912</v>
      </c>
      <c r="N10">
        <v>8918551381</v>
      </c>
      <c r="P10" s="11"/>
      <c r="Q10" s="12"/>
      <c r="R10" s="11"/>
      <c r="S10" s="12"/>
      <c r="T10" s="11"/>
      <c r="W10"/>
    </row>
    <row r="11" spans="1:246" x14ac:dyDescent="0.25">
      <c r="A11">
        <v>50253582</v>
      </c>
      <c r="B11">
        <v>425729</v>
      </c>
      <c r="C11" t="s">
        <v>21</v>
      </c>
      <c r="D11">
        <v>8918551381</v>
      </c>
      <c r="E11" s="9">
        <v>43837</v>
      </c>
      <c r="F11">
        <v>7602646</v>
      </c>
      <c r="G11" s="10">
        <f>VLOOKUP(H11,'[1]BANCO POPULAR'!$B$5:$D$371,3,0)</f>
        <v>11000000</v>
      </c>
      <c r="H11" s="10">
        <f>VLOOKUP(I11,'[1]BANCO POPULAR'!$B$5:$C$371,1,0)</f>
        <v>230101</v>
      </c>
      <c r="I11" s="11">
        <v>230101</v>
      </c>
      <c r="J11" s="12"/>
      <c r="K11" s="12">
        <v>2379920</v>
      </c>
      <c r="M11">
        <v>201912</v>
      </c>
      <c r="N11">
        <v>8918551381</v>
      </c>
      <c r="P11" s="11"/>
      <c r="Q11" s="12"/>
      <c r="R11" s="11"/>
      <c r="S11" s="12"/>
      <c r="T11" s="11"/>
      <c r="W11"/>
    </row>
    <row r="12" spans="1:246" x14ac:dyDescent="0.25">
      <c r="A12">
        <v>50253582</v>
      </c>
      <c r="B12">
        <v>425731</v>
      </c>
      <c r="C12" t="s">
        <v>21</v>
      </c>
      <c r="D12">
        <v>8918551381</v>
      </c>
      <c r="E12" s="9">
        <v>43837</v>
      </c>
      <c r="F12">
        <v>7626246</v>
      </c>
      <c r="G12" s="10">
        <f>VLOOKUP(H12,'[1]BANCO POPULAR'!$B$5:$D$371,3,0)</f>
        <v>11000000</v>
      </c>
      <c r="H12" s="10">
        <f>VLOOKUP(I12,'[1]BANCO POPULAR'!$B$5:$C$371,1,0)</f>
        <v>230101</v>
      </c>
      <c r="I12" s="11">
        <v>230101</v>
      </c>
      <c r="J12" s="12"/>
      <c r="K12" s="12">
        <v>82998</v>
      </c>
      <c r="M12">
        <v>20191</v>
      </c>
      <c r="N12">
        <v>8918551381</v>
      </c>
      <c r="P12" s="11"/>
      <c r="Q12" s="12"/>
      <c r="R12" s="11"/>
      <c r="S12" s="12"/>
      <c r="T12" s="11"/>
      <c r="W12"/>
    </row>
    <row r="13" spans="1:246" x14ac:dyDescent="0.25">
      <c r="A13">
        <v>50253582</v>
      </c>
      <c r="B13">
        <v>977776</v>
      </c>
      <c r="C13" t="s">
        <v>22</v>
      </c>
      <c r="D13">
        <v>8000998241</v>
      </c>
      <c r="E13" s="9">
        <v>43837</v>
      </c>
      <c r="F13">
        <v>7237846</v>
      </c>
      <c r="G13" s="10">
        <f>VLOOKUP(H13,'[1]BANCO POPULAR'!$B$5:$D$371,3,0)</f>
        <v>11000000</v>
      </c>
      <c r="H13" s="10">
        <f>VLOOKUP(I13,'[1]BANCO POPULAR'!$B$5:$C$371,1,0)</f>
        <v>230101</v>
      </c>
      <c r="I13" s="11">
        <v>230101</v>
      </c>
      <c r="J13" s="12"/>
      <c r="K13" s="12">
        <v>115078</v>
      </c>
      <c r="M13">
        <v>11111</v>
      </c>
      <c r="N13">
        <v>20181206022</v>
      </c>
      <c r="P13" s="11"/>
      <c r="Q13" s="12"/>
      <c r="R13" s="11"/>
      <c r="S13" s="12"/>
      <c r="T13" s="11"/>
      <c r="W13"/>
    </row>
    <row r="14" spans="1:246" x14ac:dyDescent="0.25">
      <c r="A14">
        <v>50253582</v>
      </c>
      <c r="B14">
        <v>8012020</v>
      </c>
      <c r="C14" t="s">
        <v>16</v>
      </c>
      <c r="D14">
        <v>8300536309</v>
      </c>
      <c r="E14" s="9">
        <v>43838</v>
      </c>
      <c r="F14">
        <v>5802080</v>
      </c>
      <c r="G14" s="10">
        <f>VLOOKUP(H14,'[1]BANCO POPULAR'!$B$5:$D$371,3,0)</f>
        <v>11800000</v>
      </c>
      <c r="H14" s="10">
        <f>VLOOKUP(I14,'[1]BANCO POPULAR'!$B$5:$C$371,1,0)</f>
        <v>240101</v>
      </c>
      <c r="I14" s="11">
        <v>240101</v>
      </c>
      <c r="J14" s="12"/>
      <c r="K14" s="12">
        <v>80051003</v>
      </c>
      <c r="M14">
        <v>11111</v>
      </c>
      <c r="N14">
        <v>1111</v>
      </c>
      <c r="P14" s="11"/>
      <c r="Q14" s="12"/>
      <c r="R14" s="11"/>
      <c r="S14" s="12"/>
      <c r="T14" s="11"/>
      <c r="W14"/>
    </row>
    <row r="15" spans="1:246" x14ac:dyDescent="0.25">
      <c r="A15">
        <v>50253582</v>
      </c>
      <c r="B15">
        <v>229430</v>
      </c>
      <c r="C15" t="s">
        <v>17</v>
      </c>
      <c r="D15">
        <v>8902017253</v>
      </c>
      <c r="E15" s="9">
        <v>43839</v>
      </c>
      <c r="F15">
        <v>6337682</v>
      </c>
      <c r="G15" s="10">
        <f>VLOOKUP(H15,'[1]BANCO POPULAR'!$B$5:$D$371,3,0)</f>
        <v>11000000</v>
      </c>
      <c r="H15" s="10">
        <f>VLOOKUP(I15,'[1]BANCO POPULAR'!$B$5:$C$371,1,0)</f>
        <v>230101</v>
      </c>
      <c r="I15" s="11">
        <v>230101</v>
      </c>
      <c r="J15" s="12"/>
      <c r="K15" s="12">
        <v>219563</v>
      </c>
      <c r="M15">
        <v>20190811819</v>
      </c>
      <c r="N15">
        <v>11111</v>
      </c>
      <c r="P15" s="11"/>
      <c r="Q15" s="12"/>
      <c r="R15" s="11"/>
      <c r="S15" s="12"/>
      <c r="T15" s="11"/>
      <c r="W15"/>
    </row>
    <row r="16" spans="1:246" x14ac:dyDescent="0.25">
      <c r="A16">
        <v>50253582</v>
      </c>
      <c r="B16">
        <v>229431</v>
      </c>
      <c r="C16" t="s">
        <v>17</v>
      </c>
      <c r="D16">
        <v>8902017253</v>
      </c>
      <c r="E16" s="9">
        <v>43839</v>
      </c>
      <c r="F16">
        <v>6337682</v>
      </c>
      <c r="G16" s="10">
        <f>VLOOKUP(H16,'[1]BANCO POPULAR'!$B$5:$D$371,3,0)</f>
        <v>11000000</v>
      </c>
      <c r="H16" s="10">
        <f>VLOOKUP(I16,'[1]BANCO POPULAR'!$B$5:$C$371,1,0)</f>
        <v>230101</v>
      </c>
      <c r="I16" s="11">
        <v>230101</v>
      </c>
      <c r="J16" s="12"/>
      <c r="K16" s="12">
        <v>219563</v>
      </c>
      <c r="M16">
        <v>20190912226</v>
      </c>
      <c r="N16">
        <v>11111</v>
      </c>
      <c r="P16" s="11"/>
      <c r="Q16" s="12"/>
      <c r="R16" s="11"/>
      <c r="S16" s="12"/>
      <c r="T16" s="11"/>
      <c r="W16"/>
    </row>
    <row r="17" spans="1:23" x14ac:dyDescent="0.25">
      <c r="A17">
        <v>50253582</v>
      </c>
      <c r="B17">
        <v>229435</v>
      </c>
      <c r="C17" t="s">
        <v>17</v>
      </c>
      <c r="D17">
        <v>8902017253</v>
      </c>
      <c r="E17" s="9">
        <v>43839</v>
      </c>
      <c r="F17">
        <v>6337682</v>
      </c>
      <c r="G17" s="10">
        <f>VLOOKUP(H17,'[1]BANCO POPULAR'!$B$5:$D$371,3,0)</f>
        <v>11000000</v>
      </c>
      <c r="H17" s="10">
        <f>VLOOKUP(I17,'[1]BANCO POPULAR'!$B$5:$C$371,1,0)</f>
        <v>230101</v>
      </c>
      <c r="I17" s="11">
        <v>230101</v>
      </c>
      <c r="J17" s="12"/>
      <c r="K17" s="12">
        <v>439126</v>
      </c>
      <c r="M17">
        <v>20191012633</v>
      </c>
      <c r="N17">
        <v>11111</v>
      </c>
      <c r="P17" s="11"/>
      <c r="Q17" s="12"/>
      <c r="R17" s="11"/>
      <c r="S17" s="12"/>
      <c r="T17" s="11"/>
      <c r="W17"/>
    </row>
    <row r="18" spans="1:23" x14ac:dyDescent="0.25">
      <c r="A18">
        <v>50253582</v>
      </c>
      <c r="B18">
        <v>3732605</v>
      </c>
      <c r="C18" t="s">
        <v>23</v>
      </c>
      <c r="D18">
        <v>8999994682</v>
      </c>
      <c r="E18" s="9">
        <v>43839</v>
      </c>
      <c r="F18">
        <v>5876644</v>
      </c>
      <c r="G18" s="10">
        <f>VLOOKUP(H18,'[1]BANCO POPULAR'!$B$5:$D$371,3,0)</f>
        <v>11000000</v>
      </c>
      <c r="H18" s="10">
        <f>VLOOKUP(I18,'[1]BANCO POPULAR'!$B$5:$C$371,1,0)</f>
        <v>230101</v>
      </c>
      <c r="I18" s="11">
        <v>230101</v>
      </c>
      <c r="J18" s="12"/>
      <c r="K18" s="12">
        <v>42290</v>
      </c>
      <c r="M18">
        <v>11111</v>
      </c>
      <c r="N18">
        <v>20191213637</v>
      </c>
      <c r="P18" s="11"/>
      <c r="Q18" s="12"/>
      <c r="R18" s="11"/>
      <c r="S18" s="12"/>
      <c r="T18" s="11"/>
      <c r="W18"/>
    </row>
    <row r="19" spans="1:23" x14ac:dyDescent="0.25">
      <c r="A19">
        <v>50253582</v>
      </c>
      <c r="B19">
        <v>239417</v>
      </c>
      <c r="C19" t="s">
        <v>16</v>
      </c>
      <c r="D19">
        <v>8600411638</v>
      </c>
      <c r="E19" s="9">
        <v>43840</v>
      </c>
      <c r="F19">
        <v>3076200</v>
      </c>
      <c r="G19" s="10">
        <f>VLOOKUP(H19,'[1]BANCO POPULAR'!$B$5:$D$371,3,0)</f>
        <v>11000000</v>
      </c>
      <c r="H19" s="10">
        <f>VLOOKUP(I19,'[1]BANCO POPULAR'!$B$5:$C$371,1,0)</f>
        <v>230101</v>
      </c>
      <c r="I19" s="11">
        <v>230101</v>
      </c>
      <c r="J19" s="12"/>
      <c r="K19" s="12">
        <v>17566786</v>
      </c>
      <c r="M19">
        <v>2018067</v>
      </c>
      <c r="N19" t="s">
        <v>24</v>
      </c>
      <c r="P19" s="11"/>
      <c r="Q19" s="12"/>
      <c r="R19" s="11"/>
      <c r="S19" s="12"/>
      <c r="T19" s="11"/>
      <c r="W19"/>
    </row>
    <row r="20" spans="1:23" x14ac:dyDescent="0.25">
      <c r="A20">
        <v>50253582</v>
      </c>
      <c r="B20">
        <v>988910</v>
      </c>
      <c r="C20" t="s">
        <v>16</v>
      </c>
      <c r="D20">
        <v>8999994066</v>
      </c>
      <c r="E20" s="9">
        <v>43840</v>
      </c>
      <c r="F20">
        <v>8580024</v>
      </c>
      <c r="G20" s="10">
        <f>VLOOKUP(H20,'[1]BANCO POPULAR'!$B$5:$D$371,3,0)</f>
        <v>11000000</v>
      </c>
      <c r="H20" s="10">
        <f>VLOOKUP(I20,'[1]BANCO POPULAR'!$B$5:$C$371,1,0)</f>
        <v>230101</v>
      </c>
      <c r="I20" s="11">
        <v>230101</v>
      </c>
      <c r="J20" s="12"/>
      <c r="K20" s="12">
        <v>674200</v>
      </c>
      <c r="M20">
        <v>20191213489</v>
      </c>
      <c r="N20">
        <v>11111</v>
      </c>
      <c r="P20" s="11"/>
      <c r="Q20" s="12"/>
      <c r="R20" s="11"/>
      <c r="S20" s="12"/>
      <c r="T20" s="11"/>
      <c r="W20"/>
    </row>
    <row r="21" spans="1:23" x14ac:dyDescent="0.25">
      <c r="A21">
        <v>50253582</v>
      </c>
      <c r="B21">
        <v>1066339</v>
      </c>
      <c r="C21" t="s">
        <v>20</v>
      </c>
      <c r="D21">
        <v>8908010590</v>
      </c>
      <c r="E21" s="9">
        <v>43840</v>
      </c>
      <c r="F21">
        <v>8879790</v>
      </c>
      <c r="G21" s="10">
        <f>VLOOKUP(H21,'[1]BANCO POPULAR'!$B$5:$D$371,3,0)</f>
        <v>11000000</v>
      </c>
      <c r="H21" s="10">
        <f>VLOOKUP(I21,'[1]BANCO POPULAR'!$B$5:$C$371,1,0)</f>
        <v>230101</v>
      </c>
      <c r="I21" s="11">
        <v>230101</v>
      </c>
      <c r="J21" s="12"/>
      <c r="K21" s="12">
        <v>7248820</v>
      </c>
      <c r="M21">
        <v>11111</v>
      </c>
      <c r="N21">
        <v>8908010590</v>
      </c>
      <c r="P21" s="11"/>
      <c r="Q21" s="12"/>
      <c r="R21" s="11"/>
      <c r="S21" s="12"/>
      <c r="T21" s="11"/>
      <c r="W21"/>
    </row>
    <row r="22" spans="1:23" x14ac:dyDescent="0.25">
      <c r="A22">
        <v>50253582</v>
      </c>
      <c r="B22">
        <v>2216957</v>
      </c>
      <c r="C22" t="s">
        <v>25</v>
      </c>
      <c r="D22">
        <v>8906800084</v>
      </c>
      <c r="E22" s="9">
        <v>43840</v>
      </c>
      <c r="F22">
        <v>8868181</v>
      </c>
      <c r="G22" s="10">
        <f>VLOOKUP(H22,'[1]BANCO POPULAR'!$B$5:$D$371,3,0)</f>
        <v>11000000</v>
      </c>
      <c r="H22" s="10">
        <f>VLOOKUP(I22,'[1]BANCO POPULAR'!$B$5:$C$371,1,0)</f>
        <v>230101</v>
      </c>
      <c r="I22" s="11">
        <v>230101</v>
      </c>
      <c r="J22" s="12"/>
      <c r="K22" s="12">
        <v>2957794</v>
      </c>
      <c r="M22">
        <v>1300115209</v>
      </c>
      <c r="N22">
        <v>11111</v>
      </c>
      <c r="P22" s="11"/>
      <c r="Q22" s="12"/>
      <c r="R22" s="11"/>
      <c r="S22" s="12"/>
      <c r="T22" s="11"/>
      <c r="W22"/>
    </row>
    <row r="23" spans="1:23" x14ac:dyDescent="0.25">
      <c r="A23">
        <v>50253582</v>
      </c>
      <c r="B23">
        <v>3582332</v>
      </c>
      <c r="C23" t="s">
        <v>16</v>
      </c>
      <c r="D23">
        <v>8600411638</v>
      </c>
      <c r="E23" s="9">
        <v>43840</v>
      </c>
      <c r="F23">
        <v>3076200</v>
      </c>
      <c r="G23" s="10">
        <f>VLOOKUP(H23,'[1]BANCO POPULAR'!$B$5:$D$371,3,0)</f>
        <v>11000000</v>
      </c>
      <c r="H23" s="10">
        <f>VLOOKUP(I23,'[1]BANCO POPULAR'!$B$5:$C$371,1,0)</f>
        <v>230101</v>
      </c>
      <c r="I23" s="11">
        <v>230101</v>
      </c>
      <c r="J23" s="12"/>
      <c r="K23" s="12">
        <v>903994747</v>
      </c>
      <c r="M23">
        <v>20180177</v>
      </c>
      <c r="N23" t="s">
        <v>26</v>
      </c>
      <c r="P23" s="11"/>
      <c r="Q23" s="12"/>
      <c r="R23" s="11"/>
      <c r="S23" s="12"/>
      <c r="T23" s="11"/>
      <c r="W23"/>
    </row>
    <row r="24" spans="1:23" x14ac:dyDescent="0.25">
      <c r="A24">
        <v>50253582</v>
      </c>
      <c r="B24">
        <v>3582335</v>
      </c>
      <c r="C24" t="s">
        <v>16</v>
      </c>
      <c r="D24">
        <v>8600411638</v>
      </c>
      <c r="E24" s="9">
        <v>43840</v>
      </c>
      <c r="F24">
        <v>3076200</v>
      </c>
      <c r="G24" s="10">
        <f>VLOOKUP(H24,'[1]BANCO POPULAR'!$B$5:$D$371,3,0)</f>
        <v>11000000</v>
      </c>
      <c r="H24" s="10">
        <f>VLOOKUP(I24,'[1]BANCO POPULAR'!$B$5:$C$371,1,0)</f>
        <v>230101</v>
      </c>
      <c r="I24" s="11">
        <v>230101</v>
      </c>
      <c r="J24" s="12"/>
      <c r="K24" s="12">
        <v>11313848</v>
      </c>
      <c r="M24">
        <v>2018065</v>
      </c>
      <c r="N24" t="s">
        <v>27</v>
      </c>
      <c r="P24" s="11"/>
      <c r="Q24" s="12"/>
      <c r="R24" s="11"/>
      <c r="S24" s="12"/>
      <c r="T24" s="11"/>
      <c r="W24"/>
    </row>
    <row r="25" spans="1:23" x14ac:dyDescent="0.25">
      <c r="A25">
        <v>50253582</v>
      </c>
      <c r="B25">
        <v>540605</v>
      </c>
      <c r="C25" t="s">
        <v>16</v>
      </c>
      <c r="D25">
        <v>8300540605</v>
      </c>
      <c r="E25" s="9">
        <v>43843</v>
      </c>
      <c r="F25">
        <v>3275500</v>
      </c>
      <c r="G25" s="10">
        <f>VLOOKUP(H25,'[1]BANCO POPULAR'!$B$5:$D$371,3,0)</f>
        <v>11000000</v>
      </c>
      <c r="H25" s="10">
        <f>VLOOKUP(I25,'[1]BANCO POPULAR'!$B$5:$C$371,1,0)</f>
        <v>230101</v>
      </c>
      <c r="I25" s="11">
        <v>230101</v>
      </c>
      <c r="J25" s="12"/>
      <c r="K25" s="12">
        <v>28530666</v>
      </c>
      <c r="M25">
        <v>9005943846</v>
      </c>
      <c r="N25">
        <v>2019039656</v>
      </c>
      <c r="P25" s="11"/>
      <c r="Q25" s="12"/>
      <c r="R25" s="11"/>
      <c r="S25" s="12"/>
      <c r="T25" s="11"/>
      <c r="W25"/>
    </row>
    <row r="26" spans="1:23" x14ac:dyDescent="0.25">
      <c r="A26">
        <v>50253582</v>
      </c>
      <c r="B26">
        <v>619816</v>
      </c>
      <c r="C26" t="s">
        <v>16</v>
      </c>
      <c r="D26">
        <v>899999082</v>
      </c>
      <c r="E26" s="9">
        <v>43843</v>
      </c>
      <c r="F26">
        <v>3268000</v>
      </c>
      <c r="G26" s="10">
        <f>VLOOKUP(H26,'[1]BANCO POPULAR'!$B$5:$D$371,3,0)</f>
        <v>11000000</v>
      </c>
      <c r="H26" s="10">
        <f>VLOOKUP(I26,'[1]BANCO POPULAR'!$B$5:$C$371,1,0)</f>
        <v>230101</v>
      </c>
      <c r="I26" s="11">
        <v>230101</v>
      </c>
      <c r="J26" s="12"/>
      <c r="K26" s="12">
        <v>263741</v>
      </c>
      <c r="M26">
        <v>20191107871</v>
      </c>
      <c r="N26">
        <v>11111</v>
      </c>
      <c r="P26" s="11"/>
      <c r="Q26" s="12"/>
      <c r="R26" s="11"/>
      <c r="S26" s="12"/>
      <c r="T26" s="11"/>
      <c r="W26"/>
    </row>
    <row r="27" spans="1:23" x14ac:dyDescent="0.25">
      <c r="A27">
        <v>50253582</v>
      </c>
      <c r="B27">
        <v>619822</v>
      </c>
      <c r="C27" t="s">
        <v>16</v>
      </c>
      <c r="D27">
        <v>899999082</v>
      </c>
      <c r="E27" s="9">
        <v>43843</v>
      </c>
      <c r="F27">
        <v>3268000</v>
      </c>
      <c r="G27" s="10">
        <f>VLOOKUP(H27,'[1]BANCO POPULAR'!$B$5:$D$371,3,0)</f>
        <v>11000000</v>
      </c>
      <c r="H27" s="10">
        <f>VLOOKUP(I27,'[1]BANCO POPULAR'!$B$5:$C$371,1,0)</f>
        <v>230101</v>
      </c>
      <c r="I27" s="11">
        <v>230101</v>
      </c>
      <c r="J27" s="12"/>
      <c r="K27" s="12">
        <v>591890</v>
      </c>
      <c r="M27">
        <v>20191107981</v>
      </c>
      <c r="N27">
        <v>11111</v>
      </c>
      <c r="P27" s="11"/>
      <c r="Q27" s="12"/>
      <c r="R27" s="11"/>
      <c r="S27" s="12"/>
      <c r="T27" s="11"/>
      <c r="W27"/>
    </row>
    <row r="28" spans="1:23" x14ac:dyDescent="0.25">
      <c r="A28">
        <v>50253582</v>
      </c>
      <c r="B28">
        <v>91658332</v>
      </c>
      <c r="C28" t="s">
        <v>28</v>
      </c>
      <c r="D28">
        <v>899999414</v>
      </c>
      <c r="E28" s="9">
        <v>43843</v>
      </c>
      <c r="F28">
        <v>3115697843</v>
      </c>
      <c r="G28" s="10">
        <f>VLOOKUP(H28,'[1]BANCO POPULAR'!$B$5:$D$371,3,0)</f>
        <v>11000000</v>
      </c>
      <c r="H28" s="10">
        <f>VLOOKUP(I28,'[1]BANCO POPULAR'!$B$5:$C$371,1,0)</f>
        <v>230101</v>
      </c>
      <c r="I28" s="11">
        <v>230101</v>
      </c>
      <c r="J28" s="12"/>
      <c r="K28" s="12">
        <v>180722</v>
      </c>
      <c r="M28">
        <v>11111</v>
      </c>
      <c r="N28">
        <v>10022689</v>
      </c>
      <c r="P28" s="11"/>
      <c r="Q28" s="12"/>
      <c r="R28" s="11"/>
      <c r="S28" s="12"/>
      <c r="T28" s="11"/>
      <c r="W28"/>
    </row>
    <row r="29" spans="1:23" x14ac:dyDescent="0.25">
      <c r="A29">
        <v>50253582</v>
      </c>
      <c r="B29">
        <v>184906</v>
      </c>
      <c r="C29" t="s">
        <v>16</v>
      </c>
      <c r="D29">
        <v>899999481</v>
      </c>
      <c r="E29" s="9">
        <v>43844</v>
      </c>
      <c r="F29">
        <v>8583081</v>
      </c>
      <c r="G29" s="10">
        <f>VLOOKUP(H29,'[1]BANCO POPULAR'!$B$5:$D$371,3,0)</f>
        <v>11000000</v>
      </c>
      <c r="H29" s="10">
        <f>VLOOKUP(I29,'[1]BANCO POPULAR'!$B$5:$C$371,1,0)</f>
        <v>230101</v>
      </c>
      <c r="I29" s="11">
        <v>230101</v>
      </c>
      <c r="J29" s="12"/>
      <c r="K29" s="12">
        <v>180970</v>
      </c>
      <c r="M29">
        <v>20191113237</v>
      </c>
      <c r="N29">
        <v>1111</v>
      </c>
      <c r="P29" s="11"/>
      <c r="Q29" s="12"/>
      <c r="R29" s="11"/>
      <c r="S29" s="12"/>
      <c r="T29" s="11"/>
      <c r="W29"/>
    </row>
    <row r="30" spans="1:23" x14ac:dyDescent="0.25">
      <c r="A30">
        <v>50253582</v>
      </c>
      <c r="B30">
        <v>3870141</v>
      </c>
      <c r="C30" t="s">
        <v>16</v>
      </c>
      <c r="D30">
        <v>830054060</v>
      </c>
      <c r="E30" s="9">
        <v>43844</v>
      </c>
      <c r="F30">
        <v>3275500</v>
      </c>
      <c r="G30" s="10">
        <f>VLOOKUP(H30,'[1]BANCO POPULAR'!$B$5:$D$371,3,0)</f>
        <v>11000000</v>
      </c>
      <c r="H30" s="10">
        <f>VLOOKUP(I30,'[1]BANCO POPULAR'!$B$5:$C$371,1,0)</f>
        <v>230101</v>
      </c>
      <c r="I30" s="11">
        <v>230101</v>
      </c>
      <c r="J30" s="12"/>
      <c r="K30" s="12">
        <v>28530666</v>
      </c>
      <c r="M30">
        <v>9005943846</v>
      </c>
      <c r="N30">
        <v>2019039656</v>
      </c>
      <c r="P30" s="11"/>
      <c r="Q30" s="12"/>
      <c r="R30" s="11"/>
      <c r="S30" s="12"/>
      <c r="T30" s="11"/>
      <c r="W30"/>
    </row>
    <row r="31" spans="1:23" x14ac:dyDescent="0.25">
      <c r="A31">
        <v>50253582</v>
      </c>
      <c r="B31">
        <v>3870143</v>
      </c>
      <c r="C31" t="s">
        <v>16</v>
      </c>
      <c r="D31">
        <v>830054060</v>
      </c>
      <c r="E31" s="9">
        <v>43844</v>
      </c>
      <c r="F31">
        <v>3275500</v>
      </c>
      <c r="G31" s="10">
        <f>VLOOKUP(H31,'[1]BANCO POPULAR'!$B$5:$D$371,3,0)</f>
        <v>11000000</v>
      </c>
      <c r="H31" s="10">
        <f>VLOOKUP(I31,'[1]BANCO POPULAR'!$B$5:$C$371,1,0)</f>
        <v>230101</v>
      </c>
      <c r="I31" s="11">
        <v>230101</v>
      </c>
      <c r="J31" s="12"/>
      <c r="K31" s="12">
        <v>579504</v>
      </c>
      <c r="M31">
        <v>9005943846</v>
      </c>
      <c r="N31">
        <v>2019039655</v>
      </c>
      <c r="P31" s="11"/>
      <c r="Q31" s="12"/>
      <c r="R31" s="11"/>
      <c r="S31" s="12"/>
      <c r="T31" s="11"/>
      <c r="W31"/>
    </row>
    <row r="32" spans="1:23" x14ac:dyDescent="0.25">
      <c r="A32">
        <v>50253582</v>
      </c>
      <c r="B32">
        <v>3870145</v>
      </c>
      <c r="C32" t="s">
        <v>16</v>
      </c>
      <c r="D32">
        <v>830054060</v>
      </c>
      <c r="E32" s="9">
        <v>43844</v>
      </c>
      <c r="F32">
        <v>3275500</v>
      </c>
      <c r="G32" s="10">
        <f>VLOOKUP(H32,'[1]BANCO POPULAR'!$B$5:$D$371,3,0)</f>
        <v>11000000</v>
      </c>
      <c r="H32" s="10">
        <f>VLOOKUP(I32,'[1]BANCO POPULAR'!$B$5:$C$371,1,0)</f>
        <v>230101</v>
      </c>
      <c r="I32" s="11">
        <v>230101</v>
      </c>
      <c r="J32" s="12"/>
      <c r="K32" s="12">
        <v>28071480</v>
      </c>
      <c r="M32">
        <v>9005943846</v>
      </c>
      <c r="N32">
        <v>2019039656</v>
      </c>
      <c r="P32" s="11"/>
      <c r="Q32" s="12"/>
      <c r="R32" s="11"/>
      <c r="S32" s="12"/>
      <c r="T32" s="11"/>
      <c r="W32"/>
    </row>
    <row r="33" spans="1:23" x14ac:dyDescent="0.25">
      <c r="A33">
        <v>50253582</v>
      </c>
      <c r="B33">
        <v>625145</v>
      </c>
      <c r="C33" t="s">
        <v>16</v>
      </c>
      <c r="D33">
        <v>8300540605</v>
      </c>
      <c r="E33" s="9">
        <v>43845</v>
      </c>
      <c r="F33">
        <v>3275500</v>
      </c>
      <c r="G33" s="10">
        <f>VLOOKUP(H33,'[1]BANCO POPULAR'!$B$5:$D$371,3,0)</f>
        <v>11000000</v>
      </c>
      <c r="H33" s="10">
        <f>VLOOKUP(I33,'[1]BANCO POPULAR'!$B$5:$C$371,1,0)</f>
        <v>230101</v>
      </c>
      <c r="I33" s="11">
        <v>230101</v>
      </c>
      <c r="J33" s="12"/>
      <c r="K33" s="12">
        <v>813226</v>
      </c>
      <c r="M33">
        <v>9005943846</v>
      </c>
      <c r="N33">
        <v>2019039655</v>
      </c>
      <c r="P33" s="11"/>
      <c r="Q33" s="12"/>
      <c r="R33" s="11"/>
      <c r="S33" s="12"/>
      <c r="T33" s="11"/>
      <c r="W33"/>
    </row>
    <row r="34" spans="1:23" x14ac:dyDescent="0.25">
      <c r="A34">
        <v>50253582</v>
      </c>
      <c r="B34">
        <v>1038249</v>
      </c>
      <c r="C34" t="s">
        <v>29</v>
      </c>
      <c r="D34">
        <v>890207790</v>
      </c>
      <c r="E34" s="9">
        <v>43845</v>
      </c>
      <c r="F34">
        <v>3188029697</v>
      </c>
      <c r="G34" s="10">
        <f>VLOOKUP(H34,'[1]BANCO POPULAR'!$B$5:$D$371,3,0)</f>
        <v>11000000</v>
      </c>
      <c r="H34" s="10">
        <f>VLOOKUP(I34,'[1]BANCO POPULAR'!$B$5:$C$371,1,0)</f>
        <v>230101</v>
      </c>
      <c r="I34" s="11">
        <v>230101</v>
      </c>
      <c r="J34" s="12"/>
      <c r="K34" s="12">
        <v>833194</v>
      </c>
      <c r="M34">
        <v>20191213522</v>
      </c>
      <c r="N34">
        <v>11111</v>
      </c>
      <c r="P34" s="11"/>
      <c r="Q34" s="12"/>
      <c r="R34" s="11"/>
      <c r="S34" s="12"/>
      <c r="T34" s="11"/>
      <c r="W34"/>
    </row>
    <row r="35" spans="1:23" x14ac:dyDescent="0.25">
      <c r="A35">
        <v>50253582</v>
      </c>
      <c r="B35">
        <v>1066245</v>
      </c>
      <c r="C35" t="s">
        <v>20</v>
      </c>
      <c r="D35">
        <v>8908010537</v>
      </c>
      <c r="E35" s="9">
        <v>43845</v>
      </c>
      <c r="F35">
        <v>8879700</v>
      </c>
      <c r="G35" s="10">
        <f>VLOOKUP(H35,'[1]BANCO POPULAR'!$B$5:$D$371,3,0)</f>
        <v>11000000</v>
      </c>
      <c r="H35" s="10">
        <f>VLOOKUP(I35,'[1]BANCO POPULAR'!$B$5:$C$371,1,0)</f>
        <v>230101</v>
      </c>
      <c r="I35" s="11">
        <v>230101</v>
      </c>
      <c r="J35" s="12"/>
      <c r="K35" s="12">
        <v>185864</v>
      </c>
      <c r="M35">
        <v>20191208076</v>
      </c>
      <c r="N35">
        <v>111111</v>
      </c>
      <c r="P35" s="11"/>
      <c r="Q35" s="12"/>
      <c r="R35" s="11"/>
      <c r="S35" s="12"/>
      <c r="T35" s="11"/>
      <c r="W35"/>
    </row>
    <row r="36" spans="1:23" x14ac:dyDescent="0.25">
      <c r="A36">
        <v>50253582</v>
      </c>
      <c r="B36">
        <v>3569997</v>
      </c>
      <c r="C36" t="s">
        <v>20</v>
      </c>
      <c r="D36">
        <v>8908010537</v>
      </c>
      <c r="E36" s="9">
        <v>43845</v>
      </c>
      <c r="F36">
        <v>8879700</v>
      </c>
      <c r="G36" s="10">
        <f>VLOOKUP(H36,'[1]BANCO POPULAR'!$B$5:$D$371,3,0)</f>
        <v>11000000</v>
      </c>
      <c r="H36" s="10">
        <f>VLOOKUP(I36,'[1]BANCO POPULAR'!$B$5:$C$371,1,0)</f>
        <v>230101</v>
      </c>
      <c r="I36" s="11">
        <v>230101</v>
      </c>
      <c r="J36" s="12"/>
      <c r="K36" s="12">
        <v>11378896</v>
      </c>
      <c r="M36">
        <v>20191213547</v>
      </c>
      <c r="N36">
        <v>11111</v>
      </c>
      <c r="P36" s="11"/>
      <c r="Q36" s="12"/>
      <c r="R36" s="11"/>
      <c r="S36" s="12"/>
      <c r="T36" s="11"/>
      <c r="W36"/>
    </row>
    <row r="37" spans="1:23" x14ac:dyDescent="0.25">
      <c r="A37">
        <v>50253582</v>
      </c>
      <c r="B37">
        <v>3218951</v>
      </c>
      <c r="C37" t="s">
        <v>19</v>
      </c>
      <c r="D37">
        <v>890982321</v>
      </c>
      <c r="E37" s="9">
        <v>43846</v>
      </c>
      <c r="F37">
        <v>8436690</v>
      </c>
      <c r="G37" s="10">
        <f>VLOOKUP(H37,'[1]BANCO POPULAR'!$B$5:$D$371,3,0)</f>
        <v>11000000</v>
      </c>
      <c r="H37" s="10">
        <f>VLOOKUP(I37,'[1]BANCO POPULAR'!$B$5:$C$371,1,0)</f>
        <v>230101</v>
      </c>
      <c r="I37" s="11">
        <v>230101</v>
      </c>
      <c r="J37" s="12"/>
      <c r="K37" s="12">
        <v>576338</v>
      </c>
      <c r="M37">
        <v>11111</v>
      </c>
      <c r="N37">
        <v>20191213468</v>
      </c>
      <c r="P37" s="11"/>
      <c r="Q37" s="12"/>
      <c r="R37" s="11"/>
      <c r="S37" s="12"/>
      <c r="T37" s="11"/>
      <c r="W37"/>
    </row>
    <row r="38" spans="1:23" x14ac:dyDescent="0.25">
      <c r="A38">
        <v>50253582</v>
      </c>
      <c r="B38">
        <v>30054060</v>
      </c>
      <c r="C38" t="s">
        <v>16</v>
      </c>
      <c r="D38">
        <v>830054060</v>
      </c>
      <c r="E38" s="9">
        <v>43846</v>
      </c>
      <c r="F38">
        <v>3275500</v>
      </c>
      <c r="G38" s="10">
        <f>VLOOKUP(H38,'[1]BANCO POPULAR'!$B$5:$D$371,3,0)</f>
        <v>11000000</v>
      </c>
      <c r="H38" s="10">
        <f>VLOOKUP(I38,'[1]BANCO POPULAR'!$B$5:$C$371,1,0)</f>
        <v>230101</v>
      </c>
      <c r="I38" s="11">
        <v>230101</v>
      </c>
      <c r="J38" s="12"/>
      <c r="K38" s="12">
        <v>813226</v>
      </c>
      <c r="M38">
        <v>9005943846</v>
      </c>
      <c r="N38">
        <v>2019039655</v>
      </c>
      <c r="P38" s="11"/>
      <c r="Q38" s="12"/>
      <c r="R38" s="11"/>
      <c r="S38" s="12"/>
      <c r="T38" s="11"/>
      <c r="W38"/>
    </row>
    <row r="39" spans="1:23" x14ac:dyDescent="0.25">
      <c r="A39">
        <v>50253582</v>
      </c>
      <c r="B39">
        <v>30054061</v>
      </c>
      <c r="C39" t="s">
        <v>16</v>
      </c>
      <c r="D39">
        <v>830054060</v>
      </c>
      <c r="E39" s="9">
        <v>43846</v>
      </c>
      <c r="F39">
        <v>3275500</v>
      </c>
      <c r="G39" s="10">
        <f>VLOOKUP(H39,'[1]BANCO POPULAR'!$B$5:$D$371,3,0)</f>
        <v>11000000</v>
      </c>
      <c r="H39" s="10">
        <f>VLOOKUP(I39,'[1]BANCO POPULAR'!$B$5:$C$371,1,0)</f>
        <v>230101</v>
      </c>
      <c r="I39" s="11">
        <v>230101</v>
      </c>
      <c r="J39" s="12"/>
      <c r="K39" s="12">
        <v>813226</v>
      </c>
      <c r="M39">
        <v>9005943846</v>
      </c>
      <c r="N39">
        <v>2019039655</v>
      </c>
      <c r="P39" s="11"/>
      <c r="Q39" s="12"/>
      <c r="R39" s="11"/>
      <c r="S39" s="12"/>
      <c r="T39" s="11"/>
      <c r="W39"/>
    </row>
    <row r="40" spans="1:23" x14ac:dyDescent="0.25">
      <c r="A40">
        <v>50253582</v>
      </c>
      <c r="B40">
        <v>706401</v>
      </c>
      <c r="C40" t="s">
        <v>15</v>
      </c>
      <c r="D40">
        <v>892099325</v>
      </c>
      <c r="E40" s="9">
        <v>43847</v>
      </c>
      <c r="F40">
        <v>6451867</v>
      </c>
      <c r="G40" s="10">
        <f>VLOOKUP(H40,'[1]BANCO POPULAR'!$B$5:$D$371,3,0)</f>
        <v>11000000</v>
      </c>
      <c r="H40" s="10">
        <f>VLOOKUP(I40,'[1]BANCO POPULAR'!$B$5:$C$371,1,0)</f>
        <v>230101</v>
      </c>
      <c r="I40" s="11">
        <v>230101</v>
      </c>
      <c r="J40" s="12"/>
      <c r="K40" s="12">
        <v>452510</v>
      </c>
      <c r="M40">
        <v>892099325</v>
      </c>
      <c r="N40">
        <v>20191213585</v>
      </c>
      <c r="P40" s="11"/>
      <c r="Q40" s="12"/>
      <c r="R40" s="11"/>
      <c r="S40" s="12"/>
      <c r="T40" s="11"/>
      <c r="W40"/>
    </row>
    <row r="41" spans="1:23" x14ac:dyDescent="0.25">
      <c r="A41">
        <v>50253582</v>
      </c>
      <c r="B41">
        <v>2105353</v>
      </c>
      <c r="C41" t="s">
        <v>30</v>
      </c>
      <c r="D41">
        <v>890480123</v>
      </c>
      <c r="E41" s="9">
        <v>43847</v>
      </c>
      <c r="F41">
        <v>6645647</v>
      </c>
      <c r="G41" s="10">
        <f>VLOOKUP(H41,'[1]BANCO POPULAR'!$B$5:$D$371,3,0)</f>
        <v>923272421</v>
      </c>
      <c r="H41" s="10">
        <f>VLOOKUP(I41,'[1]BANCO POPULAR'!$B$5:$C$371,1,0)</f>
        <v>190101</v>
      </c>
      <c r="I41" s="11">
        <v>190101</v>
      </c>
      <c r="J41" s="12"/>
      <c r="K41" s="12">
        <v>252990</v>
      </c>
      <c r="M41">
        <v>1250</v>
      </c>
      <c r="N41">
        <v>11111</v>
      </c>
      <c r="P41" s="11"/>
      <c r="Q41" s="12"/>
      <c r="R41" s="11"/>
      <c r="S41" s="12"/>
      <c r="T41" s="11"/>
      <c r="W41"/>
    </row>
    <row r="42" spans="1:23" x14ac:dyDescent="0.25">
      <c r="A42">
        <v>50253582</v>
      </c>
      <c r="B42">
        <v>574566</v>
      </c>
      <c r="C42" t="s">
        <v>20</v>
      </c>
      <c r="D42">
        <v>8908011449</v>
      </c>
      <c r="E42" s="9">
        <v>43850</v>
      </c>
      <c r="F42">
        <v>8580568</v>
      </c>
      <c r="G42" s="10">
        <f>VLOOKUP(H42,'[1]BANCO POPULAR'!$B$5:$D$371,3,0)</f>
        <v>11000000</v>
      </c>
      <c r="H42" s="10">
        <f>VLOOKUP(I42,'[1]BANCO POPULAR'!$B$5:$C$371,1,0)</f>
        <v>230101</v>
      </c>
      <c r="I42" s="11">
        <v>230101</v>
      </c>
      <c r="J42" s="12"/>
      <c r="K42" s="12">
        <v>339974</v>
      </c>
      <c r="M42">
        <v>20191208068</v>
      </c>
      <c r="N42">
        <v>11111</v>
      </c>
      <c r="P42" s="11"/>
      <c r="Q42" s="12"/>
      <c r="R42" s="11"/>
      <c r="S42" s="12"/>
      <c r="T42" s="11"/>
      <c r="W42"/>
    </row>
    <row r="43" spans="1:23" x14ac:dyDescent="0.25">
      <c r="A43">
        <v>50253582</v>
      </c>
      <c r="B43">
        <v>738765</v>
      </c>
      <c r="C43" t="s">
        <v>17</v>
      </c>
      <c r="D43">
        <v>8902012134</v>
      </c>
      <c r="E43" s="9">
        <v>43851</v>
      </c>
      <c r="F43">
        <v>6345141</v>
      </c>
      <c r="G43" s="10">
        <f>VLOOKUP(H43,'[1]BANCO POPULAR'!$B$5:$D$371,3,0)</f>
        <v>923272421</v>
      </c>
      <c r="H43" s="10">
        <f>VLOOKUP(I43,'[1]BANCO POPULAR'!$B$5:$C$371,1,0)</f>
        <v>190101</v>
      </c>
      <c r="I43" s="11">
        <v>190101</v>
      </c>
      <c r="J43" s="12"/>
      <c r="K43" s="12">
        <v>8568632.2400000002</v>
      </c>
      <c r="M43">
        <v>11111</v>
      </c>
      <c r="N43">
        <v>11111</v>
      </c>
      <c r="P43" s="11"/>
      <c r="Q43" s="12"/>
      <c r="R43" s="11"/>
      <c r="S43" s="12"/>
      <c r="T43" s="11"/>
      <c r="W43"/>
    </row>
    <row r="44" spans="1:23" x14ac:dyDescent="0.25">
      <c r="A44">
        <v>50253582</v>
      </c>
      <c r="B44">
        <v>738782</v>
      </c>
      <c r="C44" t="s">
        <v>17</v>
      </c>
      <c r="D44">
        <v>8902012134</v>
      </c>
      <c r="E44" s="9">
        <v>43851</v>
      </c>
      <c r="F44">
        <v>6345141</v>
      </c>
      <c r="G44" s="10">
        <f>VLOOKUP(H44,'[1]BANCO POPULAR'!$B$5:$D$371,3,0)</f>
        <v>11000000</v>
      </c>
      <c r="H44" s="10">
        <f>VLOOKUP(I44,'[1]BANCO POPULAR'!$B$5:$C$371,1,0)</f>
        <v>230101</v>
      </c>
      <c r="I44" s="11">
        <v>230101</v>
      </c>
      <c r="J44" s="12"/>
      <c r="K44" s="12">
        <v>363759</v>
      </c>
      <c r="M44">
        <v>11111</v>
      </c>
      <c r="N44">
        <v>11111</v>
      </c>
      <c r="P44" s="11"/>
      <c r="Q44" s="12"/>
      <c r="R44" s="11"/>
      <c r="S44" s="12"/>
      <c r="T44" s="11"/>
      <c r="W44"/>
    </row>
    <row r="45" spans="1:23" x14ac:dyDescent="0.25">
      <c r="A45">
        <v>50253582</v>
      </c>
      <c r="B45">
        <v>738783</v>
      </c>
      <c r="C45" t="s">
        <v>17</v>
      </c>
      <c r="D45">
        <v>8902012134</v>
      </c>
      <c r="E45" s="9">
        <v>43851</v>
      </c>
      <c r="F45">
        <v>6345141</v>
      </c>
      <c r="G45" s="10">
        <f>VLOOKUP(H45,'[1]BANCO POPULAR'!$B$5:$D$371,3,0)</f>
        <v>923272421</v>
      </c>
      <c r="H45" s="10">
        <f>VLOOKUP(I45,'[1]BANCO POPULAR'!$B$5:$C$371,1,0)</f>
        <v>190101</v>
      </c>
      <c r="I45" s="11">
        <v>190101</v>
      </c>
      <c r="J45" s="12"/>
      <c r="K45" s="12">
        <v>2856210.75</v>
      </c>
      <c r="M45">
        <v>11111</v>
      </c>
      <c r="N45">
        <v>11111</v>
      </c>
      <c r="P45" s="11"/>
      <c r="Q45" s="12"/>
      <c r="R45" s="11"/>
      <c r="S45" s="12"/>
      <c r="T45" s="11"/>
      <c r="W45"/>
    </row>
    <row r="46" spans="1:23" x14ac:dyDescent="0.25">
      <c r="A46">
        <v>50253582</v>
      </c>
      <c r="B46">
        <v>738784</v>
      </c>
      <c r="C46" t="s">
        <v>17</v>
      </c>
      <c r="D46">
        <v>8902012134</v>
      </c>
      <c r="E46" s="9">
        <v>43851</v>
      </c>
      <c r="F46">
        <v>6345141</v>
      </c>
      <c r="G46" s="10">
        <f>VLOOKUP(H46,'[1]BANCO POPULAR'!$B$5:$D$371,3,0)</f>
        <v>923272421</v>
      </c>
      <c r="H46" s="10">
        <f>VLOOKUP(I46,'[1]BANCO POPULAR'!$B$5:$C$371,1,0)</f>
        <v>190101</v>
      </c>
      <c r="I46" s="11">
        <v>190101</v>
      </c>
      <c r="J46" s="12"/>
      <c r="K46" s="12">
        <v>2856210.75</v>
      </c>
      <c r="M46">
        <v>11111</v>
      </c>
      <c r="N46">
        <v>11111</v>
      </c>
      <c r="P46" s="11"/>
      <c r="Q46" s="12"/>
      <c r="R46" s="11"/>
      <c r="S46" s="12"/>
      <c r="T46" s="11"/>
      <c r="W46"/>
    </row>
    <row r="47" spans="1:23" x14ac:dyDescent="0.25">
      <c r="A47">
        <v>50253582</v>
      </c>
      <c r="B47">
        <v>738785</v>
      </c>
      <c r="C47" t="s">
        <v>17</v>
      </c>
      <c r="D47">
        <v>8902012134</v>
      </c>
      <c r="E47" s="9">
        <v>43851</v>
      </c>
      <c r="F47">
        <v>6345141</v>
      </c>
      <c r="G47" s="10">
        <f>VLOOKUP(H47,'[1]BANCO POPULAR'!$B$5:$D$371,3,0)</f>
        <v>923272421</v>
      </c>
      <c r="H47" s="10">
        <f>VLOOKUP(I47,'[1]BANCO POPULAR'!$B$5:$C$371,1,0)</f>
        <v>190101</v>
      </c>
      <c r="I47" s="11">
        <v>190101</v>
      </c>
      <c r="J47" s="12"/>
      <c r="K47" s="12">
        <v>2856210.75</v>
      </c>
      <c r="M47">
        <v>11111</v>
      </c>
      <c r="N47">
        <v>11111</v>
      </c>
      <c r="P47" s="11"/>
      <c r="Q47" s="12"/>
      <c r="R47" s="11"/>
      <c r="S47" s="12"/>
      <c r="T47" s="11"/>
      <c r="W47"/>
    </row>
    <row r="48" spans="1:23" x14ac:dyDescent="0.25">
      <c r="A48">
        <v>50253582</v>
      </c>
      <c r="B48">
        <v>207478</v>
      </c>
      <c r="C48" t="s">
        <v>25</v>
      </c>
      <c r="D48">
        <v>890680008</v>
      </c>
      <c r="E48" s="9">
        <v>43852</v>
      </c>
      <c r="F48">
        <v>8860181</v>
      </c>
      <c r="G48" s="10">
        <f>VLOOKUP(H48,'[1]BANCO POPULAR'!$B$5:$D$371,3,0)</f>
        <v>11000000</v>
      </c>
      <c r="H48" s="10">
        <f>VLOOKUP(I48,'[1]BANCO POPULAR'!$B$5:$C$371,1,0)</f>
        <v>230101</v>
      </c>
      <c r="I48" s="11">
        <v>230101</v>
      </c>
      <c r="J48" s="12"/>
      <c r="K48" s="12">
        <v>38867</v>
      </c>
      <c r="M48">
        <v>1300110027</v>
      </c>
      <c r="N48">
        <v>11111</v>
      </c>
      <c r="P48" s="11"/>
      <c r="Q48" s="12"/>
      <c r="R48" s="11"/>
      <c r="S48" s="12"/>
      <c r="T48" s="11"/>
      <c r="W48"/>
    </row>
    <row r="49" spans="1:23" x14ac:dyDescent="0.25">
      <c r="A49">
        <v>50253582</v>
      </c>
      <c r="B49">
        <v>3090252</v>
      </c>
      <c r="C49" t="s">
        <v>19</v>
      </c>
      <c r="D49">
        <v>8909049961</v>
      </c>
      <c r="E49" s="9">
        <v>43852</v>
      </c>
      <c r="F49">
        <v>3808080</v>
      </c>
      <c r="G49" s="10">
        <f>VLOOKUP(H49,'[1]BANCO POPULAR'!$B$5:$D$371,3,0)</f>
        <v>923272421</v>
      </c>
      <c r="H49" s="10">
        <f>VLOOKUP(I49,'[1]BANCO POPULAR'!$B$5:$C$371,1,0)</f>
        <v>190101</v>
      </c>
      <c r="I49" s="11">
        <v>190101</v>
      </c>
      <c r="J49" s="12"/>
      <c r="K49" s="12">
        <v>13179308.15</v>
      </c>
      <c r="M49">
        <v>1</v>
      </c>
      <c r="N49">
        <v>1</v>
      </c>
      <c r="P49" s="11"/>
      <c r="Q49" s="12"/>
      <c r="R49" s="11"/>
      <c r="S49" s="12"/>
      <c r="T49" s="11"/>
      <c r="W49"/>
    </row>
    <row r="50" spans="1:23" x14ac:dyDescent="0.25">
      <c r="A50">
        <v>50253582</v>
      </c>
      <c r="B50">
        <v>2200701</v>
      </c>
      <c r="C50" t="s">
        <v>31</v>
      </c>
      <c r="D50">
        <v>899999466</v>
      </c>
      <c r="E50" s="9">
        <v>43853</v>
      </c>
      <c r="F50">
        <v>8548121</v>
      </c>
      <c r="G50" s="10">
        <f>VLOOKUP(H50,'[1]BANCO POPULAR'!$B$5:$D$371,3,0)</f>
        <v>923272421</v>
      </c>
      <c r="H50" s="10">
        <f>VLOOKUP(I50,'[1]BANCO POPULAR'!$B$5:$C$371,1,0)</f>
        <v>190101</v>
      </c>
      <c r="I50" s="11">
        <v>190101</v>
      </c>
      <c r="J50" s="12"/>
      <c r="K50" s="12">
        <v>141172.76</v>
      </c>
      <c r="M50">
        <v>660</v>
      </c>
      <c r="N50">
        <v>11111</v>
      </c>
      <c r="P50" s="11"/>
      <c r="Q50" s="12"/>
      <c r="R50" s="11"/>
      <c r="S50" s="12"/>
      <c r="T50" s="11"/>
      <c r="W50"/>
    </row>
    <row r="51" spans="1:23" x14ac:dyDescent="0.25">
      <c r="A51">
        <v>50253582</v>
      </c>
      <c r="B51">
        <v>2874437</v>
      </c>
      <c r="C51" t="s">
        <v>32</v>
      </c>
      <c r="D51">
        <v>8000981904</v>
      </c>
      <c r="E51" s="9">
        <v>43853</v>
      </c>
      <c r="F51">
        <v>6751027</v>
      </c>
      <c r="G51" s="10">
        <f>VLOOKUP(H51,'[1]BANCO POPULAR'!$B$5:$D$371,3,0)</f>
        <v>11000000</v>
      </c>
      <c r="H51" s="10">
        <f>VLOOKUP(I51,'[1]BANCO POPULAR'!$B$5:$C$371,1,0)</f>
        <v>230101</v>
      </c>
      <c r="I51" s="11">
        <v>230101</v>
      </c>
      <c r="J51" s="12"/>
      <c r="K51" s="12">
        <v>561976</v>
      </c>
      <c r="M51">
        <v>8000981904</v>
      </c>
      <c r="N51">
        <v>1111</v>
      </c>
      <c r="P51" s="11"/>
      <c r="Q51" s="12"/>
      <c r="R51" s="11"/>
      <c r="S51" s="12"/>
      <c r="T51" s="11"/>
      <c r="W51"/>
    </row>
    <row r="52" spans="1:23" x14ac:dyDescent="0.25">
      <c r="A52">
        <v>50253582</v>
      </c>
      <c r="B52">
        <v>3019564</v>
      </c>
      <c r="C52" t="s">
        <v>33</v>
      </c>
      <c r="D52">
        <v>890201900</v>
      </c>
      <c r="E52" s="9">
        <v>43853</v>
      </c>
      <c r="F52">
        <v>6115555</v>
      </c>
      <c r="G52" s="10">
        <f>VLOOKUP(H52,'[1]BANCO POPULAR'!$B$5:$D$371,3,0)</f>
        <v>11000000</v>
      </c>
      <c r="H52" s="10">
        <f>VLOOKUP(I52,'[1]BANCO POPULAR'!$B$5:$C$371,1,0)</f>
        <v>230101</v>
      </c>
      <c r="I52" s="11">
        <v>230101</v>
      </c>
      <c r="J52" s="12"/>
      <c r="K52" s="12">
        <v>35220188</v>
      </c>
      <c r="M52">
        <v>8902019006</v>
      </c>
      <c r="N52">
        <v>201912134621</v>
      </c>
      <c r="P52" s="11"/>
      <c r="Q52" s="12"/>
      <c r="R52" s="11"/>
      <c r="S52" s="12"/>
      <c r="T52" s="11"/>
      <c r="W52"/>
    </row>
    <row r="53" spans="1:23" x14ac:dyDescent="0.25">
      <c r="A53">
        <v>50253582</v>
      </c>
      <c r="B53">
        <v>3019565</v>
      </c>
      <c r="C53" t="s">
        <v>33</v>
      </c>
      <c r="D53">
        <v>8902019006</v>
      </c>
      <c r="E53" s="9">
        <v>43853</v>
      </c>
      <c r="F53">
        <v>6115555</v>
      </c>
      <c r="G53" s="10">
        <f>VLOOKUP(H53,'[1]BANCO POPULAR'!$B$5:$D$371,3,0)</f>
        <v>11000000</v>
      </c>
      <c r="H53" s="10">
        <f>VLOOKUP(I53,'[1]BANCO POPULAR'!$B$5:$C$371,1,0)</f>
        <v>230101</v>
      </c>
      <c r="I53" s="11">
        <v>230101</v>
      </c>
      <c r="J53" s="12"/>
      <c r="K53" s="12">
        <v>335190</v>
      </c>
      <c r="M53">
        <v>8902019006</v>
      </c>
      <c r="N53">
        <v>201912081711</v>
      </c>
      <c r="P53" s="11"/>
      <c r="Q53" s="12"/>
      <c r="R53" s="11"/>
      <c r="S53" s="12"/>
      <c r="T53" s="11"/>
      <c r="W53"/>
    </row>
    <row r="54" spans="1:23" x14ac:dyDescent="0.25">
      <c r="A54">
        <v>50253582</v>
      </c>
      <c r="B54">
        <v>288386</v>
      </c>
      <c r="C54" t="s">
        <v>34</v>
      </c>
      <c r="D54">
        <v>800094752</v>
      </c>
      <c r="E54" s="9">
        <v>43854</v>
      </c>
      <c r="F54">
        <v>3012590308</v>
      </c>
      <c r="G54" s="10">
        <f>VLOOKUP(H54,'[1]BANCO POPULAR'!$B$5:$D$371,3,0)</f>
        <v>11000000</v>
      </c>
      <c r="H54" s="10">
        <f>VLOOKUP(I54,'[1]BANCO POPULAR'!$B$5:$C$371,1,0)</f>
        <v>230101</v>
      </c>
      <c r="I54" s="11">
        <v>230101</v>
      </c>
      <c r="J54" s="12"/>
      <c r="K54" s="12">
        <v>182786</v>
      </c>
      <c r="M54">
        <v>11111</v>
      </c>
      <c r="N54">
        <v>11111</v>
      </c>
      <c r="P54" s="11"/>
      <c r="Q54" s="12"/>
      <c r="R54" s="11"/>
      <c r="S54" s="12"/>
      <c r="T54" s="11"/>
      <c r="W54"/>
    </row>
    <row r="55" spans="1:23" x14ac:dyDescent="0.25">
      <c r="A55">
        <v>50253582</v>
      </c>
      <c r="B55">
        <v>395285</v>
      </c>
      <c r="C55" t="s">
        <v>35</v>
      </c>
      <c r="D55">
        <v>899999413</v>
      </c>
      <c r="E55" s="9">
        <v>43854</v>
      </c>
      <c r="F55">
        <v>3157281741</v>
      </c>
      <c r="G55" s="10">
        <f>VLOOKUP(H55,'[1]BANCO POPULAR'!$B$5:$D$371,3,0)</f>
        <v>11000000</v>
      </c>
      <c r="H55" s="10">
        <f>VLOOKUP(I55,'[1]BANCO POPULAR'!$B$5:$C$371,1,0)</f>
        <v>230101</v>
      </c>
      <c r="I55" s="11">
        <v>230101</v>
      </c>
      <c r="J55" s="12"/>
      <c r="K55" s="12">
        <v>206984</v>
      </c>
      <c r="M55">
        <v>11111</v>
      </c>
      <c r="N55">
        <v>11111</v>
      </c>
      <c r="P55" s="11"/>
      <c r="Q55" s="12"/>
      <c r="R55" s="11"/>
      <c r="S55" s="12"/>
      <c r="T55" s="11"/>
      <c r="W55"/>
    </row>
    <row r="56" spans="1:23" x14ac:dyDescent="0.25">
      <c r="A56">
        <v>50253582</v>
      </c>
      <c r="B56">
        <v>395286</v>
      </c>
      <c r="C56" t="s">
        <v>35</v>
      </c>
      <c r="D56">
        <v>899999413</v>
      </c>
      <c r="E56" s="9">
        <v>43854</v>
      </c>
      <c r="F56">
        <v>3157281741</v>
      </c>
      <c r="G56" s="10">
        <f>VLOOKUP(H56,'[1]BANCO POPULAR'!$B$5:$D$371,3,0)</f>
        <v>11000000</v>
      </c>
      <c r="H56" s="10">
        <f>VLOOKUP(I56,'[1]BANCO POPULAR'!$B$5:$C$371,1,0)</f>
        <v>230101</v>
      </c>
      <c r="I56" s="11">
        <v>230101</v>
      </c>
      <c r="J56" s="12"/>
      <c r="K56" s="12">
        <v>51746</v>
      </c>
      <c r="M56">
        <v>11111</v>
      </c>
      <c r="N56">
        <v>11111</v>
      </c>
      <c r="P56" s="11"/>
      <c r="Q56" s="12"/>
      <c r="R56" s="11"/>
      <c r="S56" s="12"/>
      <c r="T56" s="11"/>
      <c r="W56"/>
    </row>
    <row r="57" spans="1:23" x14ac:dyDescent="0.25">
      <c r="A57">
        <v>50253582</v>
      </c>
      <c r="B57">
        <v>395287</v>
      </c>
      <c r="C57" t="s">
        <v>35</v>
      </c>
      <c r="D57">
        <v>899999413</v>
      </c>
      <c r="E57" s="9">
        <v>43854</v>
      </c>
      <c r="F57">
        <v>315781741</v>
      </c>
      <c r="G57" s="10">
        <f>VLOOKUP(H57,'[1]BANCO POPULAR'!$B$5:$D$371,3,0)</f>
        <v>11000000</v>
      </c>
      <c r="H57" s="10">
        <f>VLOOKUP(I57,'[1]BANCO POPULAR'!$B$5:$C$371,1,0)</f>
        <v>230101</v>
      </c>
      <c r="I57" s="11">
        <v>230101</v>
      </c>
      <c r="J57" s="12"/>
      <c r="K57" s="12">
        <v>51746</v>
      </c>
      <c r="M57">
        <v>11111</v>
      </c>
      <c r="N57">
        <v>11111</v>
      </c>
      <c r="P57" s="11"/>
      <c r="Q57" s="12"/>
      <c r="R57" s="11"/>
      <c r="S57" s="12"/>
      <c r="T57" s="11"/>
      <c r="W57"/>
    </row>
    <row r="58" spans="1:23" x14ac:dyDescent="0.25">
      <c r="A58">
        <v>50253582</v>
      </c>
      <c r="B58">
        <v>609701</v>
      </c>
      <c r="C58" t="s">
        <v>34</v>
      </c>
      <c r="D58">
        <v>8999993281</v>
      </c>
      <c r="E58" s="9">
        <v>43854</v>
      </c>
      <c r="F58">
        <v>8439101</v>
      </c>
      <c r="G58" s="10">
        <f>VLOOKUP(H58,'[1]BANCO POPULAR'!$B$5:$D$371,3,0)</f>
        <v>11000000</v>
      </c>
      <c r="H58" s="10">
        <f>VLOOKUP(I58,'[1]BANCO POPULAR'!$B$5:$C$371,1,0)</f>
        <v>230101</v>
      </c>
      <c r="I58" s="11">
        <v>230101</v>
      </c>
      <c r="J58" s="12"/>
      <c r="K58" s="12">
        <v>751260</v>
      </c>
      <c r="M58">
        <v>11111111</v>
      </c>
      <c r="N58">
        <v>11111111</v>
      </c>
      <c r="P58" s="11"/>
      <c r="Q58" s="12"/>
      <c r="R58" s="11"/>
      <c r="S58" s="12"/>
      <c r="T58" s="11"/>
      <c r="W58"/>
    </row>
    <row r="59" spans="1:23" x14ac:dyDescent="0.25">
      <c r="A59">
        <v>50253582</v>
      </c>
      <c r="B59">
        <v>609704</v>
      </c>
      <c r="C59" t="s">
        <v>34</v>
      </c>
      <c r="D59">
        <v>8999993281</v>
      </c>
      <c r="E59" s="9">
        <v>43854</v>
      </c>
      <c r="F59">
        <v>8439101</v>
      </c>
      <c r="G59" s="10">
        <f>VLOOKUP(H59,'[1]BANCO POPULAR'!$B$5:$D$371,3,0)</f>
        <v>11000000</v>
      </c>
      <c r="H59" s="10">
        <f>VLOOKUP(I59,'[1]BANCO POPULAR'!$B$5:$C$371,1,0)</f>
        <v>230101</v>
      </c>
      <c r="I59" s="11">
        <v>230101</v>
      </c>
      <c r="J59" s="12"/>
      <c r="K59" s="12">
        <v>7372740</v>
      </c>
      <c r="M59">
        <v>11111111111</v>
      </c>
      <c r="N59">
        <v>11111111111</v>
      </c>
      <c r="P59" s="11"/>
      <c r="Q59" s="12"/>
      <c r="R59" s="11"/>
      <c r="S59" s="12"/>
      <c r="T59" s="11"/>
      <c r="W59"/>
    </row>
    <row r="60" spans="1:23" x14ac:dyDescent="0.25">
      <c r="A60">
        <v>50253582</v>
      </c>
      <c r="B60">
        <v>3800667</v>
      </c>
      <c r="C60" t="s">
        <v>36</v>
      </c>
      <c r="D60">
        <v>8924000382</v>
      </c>
      <c r="E60" s="9">
        <v>43854</v>
      </c>
      <c r="F60">
        <v>5130801</v>
      </c>
      <c r="G60" s="10">
        <f>VLOOKUP(H60,'[1]BANCO POPULAR'!$B$5:$D$371,3,0)</f>
        <v>11000000</v>
      </c>
      <c r="H60" s="10">
        <f>VLOOKUP(I60,'[1]BANCO POPULAR'!$B$5:$C$371,1,0)</f>
        <v>230101</v>
      </c>
      <c r="I60" s="11">
        <v>230101</v>
      </c>
      <c r="J60" s="12"/>
      <c r="K60" s="12">
        <v>956147</v>
      </c>
      <c r="M60">
        <v>8924000382</v>
      </c>
      <c r="N60">
        <v>28191112942</v>
      </c>
      <c r="P60" s="11"/>
      <c r="Q60" s="12"/>
      <c r="R60" s="11"/>
      <c r="S60" s="12"/>
      <c r="T60" s="11"/>
      <c r="W60"/>
    </row>
    <row r="61" spans="1:23" x14ac:dyDescent="0.25">
      <c r="A61">
        <v>50253582</v>
      </c>
      <c r="B61">
        <v>3800669</v>
      </c>
      <c r="C61" t="s">
        <v>36</v>
      </c>
      <c r="D61">
        <v>8924000382</v>
      </c>
      <c r="E61" s="9">
        <v>43854</v>
      </c>
      <c r="F61">
        <v>5130801</v>
      </c>
      <c r="G61" s="10">
        <f>VLOOKUP(H61,'[1]BANCO POPULAR'!$B$5:$D$371,3,0)</f>
        <v>11000000</v>
      </c>
      <c r="H61" s="10">
        <f>VLOOKUP(I61,'[1]BANCO POPULAR'!$B$5:$C$371,1,0)</f>
        <v>230101</v>
      </c>
      <c r="I61" s="11">
        <v>230101</v>
      </c>
      <c r="J61" s="12"/>
      <c r="K61" s="12">
        <v>62883</v>
      </c>
      <c r="M61">
        <v>892400382</v>
      </c>
      <c r="N61">
        <v>20191112941</v>
      </c>
      <c r="P61" s="11"/>
      <c r="Q61" s="12"/>
      <c r="R61" s="11"/>
      <c r="S61" s="12"/>
      <c r="T61" s="11"/>
      <c r="W61"/>
    </row>
    <row r="62" spans="1:23" x14ac:dyDescent="0.25">
      <c r="A62">
        <v>50253582</v>
      </c>
      <c r="B62">
        <v>3800671</v>
      </c>
      <c r="C62" t="s">
        <v>36</v>
      </c>
      <c r="D62">
        <v>8924000382</v>
      </c>
      <c r="E62" s="9">
        <v>43854</v>
      </c>
      <c r="F62">
        <v>5130801</v>
      </c>
      <c r="G62" s="10">
        <f>VLOOKUP(H62,'[1]BANCO POPULAR'!$B$5:$D$371,3,0)</f>
        <v>11000000</v>
      </c>
      <c r="H62" s="10">
        <f>VLOOKUP(I62,'[1]BANCO POPULAR'!$B$5:$C$371,1,0)</f>
        <v>230101</v>
      </c>
      <c r="I62" s="11">
        <v>230101</v>
      </c>
      <c r="J62" s="12"/>
      <c r="K62" s="12">
        <v>956147</v>
      </c>
      <c r="M62">
        <v>8924000382</v>
      </c>
      <c r="N62">
        <v>20191012535</v>
      </c>
      <c r="P62" s="11"/>
      <c r="Q62" s="12"/>
      <c r="R62" s="11"/>
      <c r="S62" s="12"/>
      <c r="T62" s="11"/>
      <c r="W62"/>
    </row>
    <row r="63" spans="1:23" x14ac:dyDescent="0.25">
      <c r="A63">
        <v>50253582</v>
      </c>
      <c r="B63">
        <v>3800672</v>
      </c>
      <c r="C63" t="s">
        <v>36</v>
      </c>
      <c r="D63">
        <v>8924000382</v>
      </c>
      <c r="E63" s="9">
        <v>43854</v>
      </c>
      <c r="F63">
        <v>5130801</v>
      </c>
      <c r="G63" s="10">
        <f>VLOOKUP(H63,'[1]BANCO POPULAR'!$B$5:$D$371,3,0)</f>
        <v>11000000</v>
      </c>
      <c r="H63" s="10">
        <f>VLOOKUP(I63,'[1]BANCO POPULAR'!$B$5:$C$371,1,0)</f>
        <v>230101</v>
      </c>
      <c r="I63" s="11">
        <v>230101</v>
      </c>
      <c r="J63" s="12"/>
      <c r="K63" s="12">
        <v>62883</v>
      </c>
      <c r="M63">
        <v>824000382</v>
      </c>
      <c r="N63">
        <v>201910125534</v>
      </c>
      <c r="P63" s="11"/>
      <c r="Q63" s="12"/>
      <c r="R63" s="11"/>
      <c r="S63" s="12"/>
      <c r="T63" s="11"/>
      <c r="W63"/>
    </row>
    <row r="64" spans="1:23" x14ac:dyDescent="0.25">
      <c r="A64">
        <v>50253582</v>
      </c>
      <c r="B64">
        <v>301855</v>
      </c>
      <c r="C64" t="s">
        <v>35</v>
      </c>
      <c r="D64">
        <v>890801130</v>
      </c>
      <c r="E64" s="9">
        <v>43857</v>
      </c>
      <c r="F64">
        <v>8572013</v>
      </c>
      <c r="G64" s="10">
        <f>VLOOKUP(H64,'[1]BANCO POPULAR'!$B$5:$D$371,3,0)</f>
        <v>11000000</v>
      </c>
      <c r="H64" s="10">
        <f>VLOOKUP(I64,'[1]BANCO POPULAR'!$B$5:$C$371,1,0)</f>
        <v>230101</v>
      </c>
      <c r="I64" s="11">
        <v>230101</v>
      </c>
      <c r="J64" s="12"/>
      <c r="K64" s="12">
        <v>277516</v>
      </c>
      <c r="M64">
        <v>11111</v>
      </c>
      <c r="N64">
        <v>11111</v>
      </c>
      <c r="P64" s="11"/>
      <c r="Q64" s="12"/>
      <c r="R64" s="11"/>
      <c r="S64" s="12"/>
      <c r="T64" s="11"/>
      <c r="W64"/>
    </row>
    <row r="65" spans="1:23" x14ac:dyDescent="0.25">
      <c r="A65">
        <v>50253582</v>
      </c>
      <c r="B65">
        <v>619894</v>
      </c>
      <c r="C65" t="s">
        <v>16</v>
      </c>
      <c r="D65">
        <v>8999990823</v>
      </c>
      <c r="E65" s="9">
        <v>43857</v>
      </c>
      <c r="F65">
        <v>3268000</v>
      </c>
      <c r="G65" s="10">
        <f>VLOOKUP(H65,'[1]BANCO POPULAR'!$B$5:$D$371,3,0)</f>
        <v>11000000</v>
      </c>
      <c r="H65" s="10">
        <f>VLOOKUP(I65,'[1]BANCO POPULAR'!$B$5:$C$371,1,0)</f>
        <v>230101</v>
      </c>
      <c r="I65" s="11">
        <v>230101</v>
      </c>
      <c r="J65" s="12"/>
      <c r="K65" s="12">
        <v>591890</v>
      </c>
      <c r="M65">
        <v>20191208158</v>
      </c>
      <c r="N65">
        <v>11111</v>
      </c>
      <c r="P65" s="11"/>
      <c r="Q65" s="12"/>
      <c r="R65" s="11"/>
      <c r="S65" s="12"/>
      <c r="T65" s="11"/>
      <c r="W65"/>
    </row>
    <row r="66" spans="1:23" x14ac:dyDescent="0.25">
      <c r="A66">
        <v>50253582</v>
      </c>
      <c r="B66">
        <v>662167</v>
      </c>
      <c r="C66" t="s">
        <v>16</v>
      </c>
      <c r="D66">
        <v>899999082</v>
      </c>
      <c r="E66" s="9">
        <v>43857</v>
      </c>
      <c r="F66">
        <v>3268000</v>
      </c>
      <c r="G66" s="10">
        <f>VLOOKUP(H66,'[1]BANCO POPULAR'!$B$5:$D$371,3,0)</f>
        <v>11000000</v>
      </c>
      <c r="H66" s="10">
        <f>VLOOKUP(I66,'[1]BANCO POPULAR'!$B$5:$C$371,1,0)</f>
        <v>230101</v>
      </c>
      <c r="I66" s="11">
        <v>230101</v>
      </c>
      <c r="J66" s="12"/>
      <c r="K66" s="12">
        <v>527482</v>
      </c>
      <c r="M66">
        <v>20191208045</v>
      </c>
      <c r="N66">
        <v>11111</v>
      </c>
      <c r="P66" s="11"/>
      <c r="Q66" s="12"/>
      <c r="R66" s="11"/>
      <c r="S66" s="12"/>
      <c r="T66" s="11"/>
      <c r="W66"/>
    </row>
    <row r="67" spans="1:23" x14ac:dyDescent="0.25">
      <c r="A67">
        <v>50253582</v>
      </c>
      <c r="B67">
        <v>588270</v>
      </c>
      <c r="C67" t="s">
        <v>37</v>
      </c>
      <c r="D67">
        <v>890982506</v>
      </c>
      <c r="E67" s="9">
        <v>43858</v>
      </c>
      <c r="F67">
        <v>8544212</v>
      </c>
      <c r="G67" s="10">
        <f>VLOOKUP(H67,'[1]BANCO POPULAR'!$B$5:$D$371,3,0)</f>
        <v>11000000</v>
      </c>
      <c r="H67" s="10">
        <f>VLOOKUP(I67,'[1]BANCO POPULAR'!$B$5:$C$371,1,0)</f>
        <v>230101</v>
      </c>
      <c r="I67" s="11">
        <v>230101</v>
      </c>
      <c r="J67" s="12"/>
      <c r="K67" s="12">
        <v>20896</v>
      </c>
      <c r="M67">
        <v>11111</v>
      </c>
      <c r="N67">
        <v>11111</v>
      </c>
      <c r="P67" s="11"/>
      <c r="Q67" s="12"/>
      <c r="R67" s="11"/>
      <c r="S67" s="12"/>
      <c r="T67" s="11"/>
      <c r="W67"/>
    </row>
    <row r="68" spans="1:23" x14ac:dyDescent="0.25">
      <c r="A68">
        <v>50253582</v>
      </c>
      <c r="B68">
        <v>2682061</v>
      </c>
      <c r="C68" t="s">
        <v>18</v>
      </c>
      <c r="D68">
        <v>8001189541</v>
      </c>
      <c r="E68" s="9">
        <v>43859</v>
      </c>
      <c r="F68">
        <v>7315465</v>
      </c>
      <c r="G68" s="10">
        <f>VLOOKUP(H68,'[1]BANCO POPULAR'!$B$5:$D$371,3,0)</f>
        <v>11000000</v>
      </c>
      <c r="H68" s="10">
        <f>VLOOKUP(I68,'[1]BANCO POPULAR'!$B$5:$C$371,1,0)</f>
        <v>230101</v>
      </c>
      <c r="I68" s="11">
        <v>230101</v>
      </c>
      <c r="J68" s="12"/>
      <c r="K68" s="12">
        <v>303592</v>
      </c>
      <c r="M68">
        <v>800118954</v>
      </c>
      <c r="N68">
        <v>20200114082</v>
      </c>
      <c r="P68" s="11"/>
      <c r="Q68" s="12"/>
      <c r="R68" s="11"/>
      <c r="S68" s="12"/>
      <c r="T68" s="11"/>
      <c r="W68"/>
    </row>
    <row r="69" spans="1:23" x14ac:dyDescent="0.25">
      <c r="A69">
        <v>50253582</v>
      </c>
      <c r="B69">
        <v>2728312</v>
      </c>
      <c r="C69" t="s">
        <v>38</v>
      </c>
      <c r="D69">
        <v>8915800168</v>
      </c>
      <c r="E69" s="9">
        <v>43859</v>
      </c>
      <c r="F69">
        <v>8244539</v>
      </c>
      <c r="G69" s="10">
        <f>VLOOKUP(H69,'[1]BANCO POPULAR'!$B$5:$D$371,3,0)</f>
        <v>11000000</v>
      </c>
      <c r="H69" s="10">
        <f>VLOOKUP(I69,'[1]BANCO POPULAR'!$B$5:$C$371,1,0)</f>
        <v>230101</v>
      </c>
      <c r="I69" s="11">
        <v>230101</v>
      </c>
      <c r="J69" s="12"/>
      <c r="K69" s="12">
        <v>1515018</v>
      </c>
      <c r="M69">
        <v>14770122019</v>
      </c>
      <c r="N69">
        <v>14770122019</v>
      </c>
      <c r="P69" s="11"/>
      <c r="Q69" s="12"/>
      <c r="R69" s="11"/>
      <c r="S69" s="12"/>
      <c r="T69" s="11"/>
      <c r="W69"/>
    </row>
    <row r="70" spans="1:23" x14ac:dyDescent="0.25">
      <c r="A70">
        <v>50253582</v>
      </c>
      <c r="B70">
        <v>2728313</v>
      </c>
      <c r="C70" t="s">
        <v>38</v>
      </c>
      <c r="D70">
        <v>8915800168</v>
      </c>
      <c r="E70" s="9">
        <v>43859</v>
      </c>
      <c r="F70">
        <v>8244549</v>
      </c>
      <c r="G70" s="10">
        <f>VLOOKUP(H70,'[1]BANCO POPULAR'!$B$5:$D$371,3,0)</f>
        <v>11000000</v>
      </c>
      <c r="H70" s="10">
        <f>VLOOKUP(I70,'[1]BANCO POPULAR'!$B$5:$C$371,1,0)</f>
        <v>230101</v>
      </c>
      <c r="I70" s="11">
        <v>230101</v>
      </c>
      <c r="J70" s="12"/>
      <c r="K70" s="12">
        <v>757509</v>
      </c>
      <c r="M70">
        <v>14770122019</v>
      </c>
      <c r="N70">
        <v>14770122019</v>
      </c>
      <c r="P70" s="11"/>
      <c r="Q70" s="12"/>
      <c r="R70" s="11"/>
      <c r="S70" s="12"/>
      <c r="T70" s="11"/>
      <c r="W70"/>
    </row>
    <row r="71" spans="1:23" x14ac:dyDescent="0.25">
      <c r="A71">
        <v>50253582</v>
      </c>
      <c r="B71">
        <v>2728314</v>
      </c>
      <c r="C71" t="s">
        <v>38</v>
      </c>
      <c r="D71">
        <v>8915800168</v>
      </c>
      <c r="E71" s="9">
        <v>43859</v>
      </c>
      <c r="F71">
        <v>8244539</v>
      </c>
      <c r="G71" s="10">
        <f>VLOOKUP(H71,'[1]BANCO POPULAR'!$B$5:$D$371,3,0)</f>
        <v>11000000</v>
      </c>
      <c r="H71" s="10">
        <f>VLOOKUP(I71,'[1]BANCO POPULAR'!$B$5:$C$371,1,0)</f>
        <v>230101</v>
      </c>
      <c r="I71" s="11">
        <v>230101</v>
      </c>
      <c r="J71" s="12"/>
      <c r="K71" s="12">
        <v>4870548</v>
      </c>
      <c r="M71">
        <v>14768122019</v>
      </c>
      <c r="N71">
        <v>14768122019</v>
      </c>
      <c r="P71" s="11"/>
      <c r="Q71" s="12"/>
      <c r="R71" s="11"/>
      <c r="S71" s="12"/>
      <c r="T71" s="11"/>
      <c r="W71"/>
    </row>
    <row r="72" spans="1:23" x14ac:dyDescent="0.25">
      <c r="A72">
        <v>50253582</v>
      </c>
      <c r="B72">
        <v>187403</v>
      </c>
      <c r="C72" t="s">
        <v>14</v>
      </c>
      <c r="D72">
        <v>899999318</v>
      </c>
      <c r="E72" s="9">
        <v>43860</v>
      </c>
      <c r="F72">
        <v>5939150</v>
      </c>
      <c r="G72" s="10">
        <f>VLOOKUP(H72,'[1]BANCO POPULAR'!$B$5:$D$371,3,0)</f>
        <v>11000000</v>
      </c>
      <c r="H72" s="10">
        <f>VLOOKUP(I72,'[1]BANCO POPULAR'!$B$5:$C$371,1,0)</f>
        <v>230101</v>
      </c>
      <c r="I72" s="11">
        <v>230101</v>
      </c>
      <c r="J72" s="12"/>
      <c r="K72" s="12">
        <v>10353978</v>
      </c>
      <c r="M72">
        <v>11111</v>
      </c>
      <c r="N72">
        <v>20200013</v>
      </c>
      <c r="P72" s="11"/>
      <c r="Q72" s="12"/>
      <c r="R72" s="11"/>
      <c r="S72" s="12"/>
      <c r="T72" s="11"/>
      <c r="W72"/>
    </row>
    <row r="73" spans="1:23" x14ac:dyDescent="0.25">
      <c r="A73">
        <v>50253582</v>
      </c>
      <c r="B73">
        <v>332922</v>
      </c>
      <c r="C73" t="s">
        <v>16</v>
      </c>
      <c r="D73">
        <v>899999094</v>
      </c>
      <c r="E73" s="9">
        <v>43860</v>
      </c>
      <c r="F73">
        <v>3447000</v>
      </c>
      <c r="G73" s="10">
        <f>VLOOKUP(H73,'[1]BANCO POPULAR'!$B$5:$D$371,3,0)</f>
        <v>11000000</v>
      </c>
      <c r="H73" s="10">
        <f>VLOOKUP(I73,'[1]BANCO POPULAR'!$B$5:$C$371,1,0)</f>
        <v>230101</v>
      </c>
      <c r="I73" s="11">
        <v>230101</v>
      </c>
      <c r="J73" s="12"/>
      <c r="K73" s="12">
        <v>7280709</v>
      </c>
      <c r="M73">
        <v>11111</v>
      </c>
      <c r="N73">
        <v>11111</v>
      </c>
      <c r="P73" s="11"/>
      <c r="Q73" s="12"/>
      <c r="R73" s="11"/>
      <c r="S73" s="12"/>
      <c r="T73" s="11"/>
      <c r="W73"/>
    </row>
    <row r="74" spans="1:23" x14ac:dyDescent="0.25">
      <c r="A74">
        <v>50253582</v>
      </c>
      <c r="B74">
        <v>332923</v>
      </c>
      <c r="C74" t="s">
        <v>16</v>
      </c>
      <c r="D74">
        <v>899999094</v>
      </c>
      <c r="E74" s="9">
        <v>43860</v>
      </c>
      <c r="F74">
        <v>3447000</v>
      </c>
      <c r="G74" s="10">
        <f>VLOOKUP(H74,'[1]BANCO POPULAR'!$B$5:$D$371,3,0)</f>
        <v>923272421</v>
      </c>
      <c r="H74" s="10">
        <f>VLOOKUP(I74,'[1]BANCO POPULAR'!$B$5:$C$371,1,0)</f>
        <v>190101</v>
      </c>
      <c r="I74" s="11">
        <v>190101</v>
      </c>
      <c r="J74" s="12"/>
      <c r="K74" s="12">
        <v>2756192</v>
      </c>
      <c r="M74">
        <v>11111</v>
      </c>
      <c r="N74">
        <v>11111</v>
      </c>
      <c r="P74" s="11"/>
      <c r="Q74" s="12"/>
      <c r="R74" s="11"/>
      <c r="S74" s="12"/>
      <c r="T74" s="11"/>
      <c r="W74"/>
    </row>
    <row r="75" spans="1:23" x14ac:dyDescent="0.25">
      <c r="A75">
        <v>50253582</v>
      </c>
      <c r="B75">
        <v>387773</v>
      </c>
      <c r="C75" t="s">
        <v>39</v>
      </c>
      <c r="D75">
        <v>899999325</v>
      </c>
      <c r="E75" s="9">
        <v>43860</v>
      </c>
      <c r="F75">
        <v>7449745</v>
      </c>
      <c r="G75" s="10">
        <f>VLOOKUP(H75,'[1]BANCO POPULAR'!$B$5:$D$371,3,0)</f>
        <v>11000000</v>
      </c>
      <c r="H75" s="10">
        <f>VLOOKUP(I75,'[1]BANCO POPULAR'!$B$5:$C$371,1,0)</f>
        <v>230101</v>
      </c>
      <c r="I75" s="11">
        <v>230101</v>
      </c>
      <c r="J75" s="12"/>
      <c r="K75" s="12">
        <v>122876</v>
      </c>
      <c r="M75">
        <v>128222019</v>
      </c>
      <c r="N75">
        <v>128222019</v>
      </c>
      <c r="P75" s="11"/>
      <c r="Q75" s="12"/>
      <c r="R75" s="11"/>
      <c r="S75" s="12"/>
      <c r="T75" s="11"/>
      <c r="W75"/>
    </row>
    <row r="76" spans="1:23" x14ac:dyDescent="0.25">
      <c r="A76">
        <v>50253582</v>
      </c>
      <c r="B76">
        <v>387774</v>
      </c>
      <c r="C76" t="s">
        <v>39</v>
      </c>
      <c r="D76">
        <v>899999325</v>
      </c>
      <c r="E76" s="9">
        <v>43860</v>
      </c>
      <c r="F76">
        <v>7449745</v>
      </c>
      <c r="G76" s="10">
        <f>VLOOKUP(H76,'[1]BANCO POPULAR'!$B$5:$D$371,3,0)</f>
        <v>11000000</v>
      </c>
      <c r="H76" s="10">
        <f>VLOOKUP(I76,'[1]BANCO POPULAR'!$B$5:$C$371,1,0)</f>
        <v>230101</v>
      </c>
      <c r="I76" s="11">
        <v>230101</v>
      </c>
      <c r="J76" s="12"/>
      <c r="K76" s="12">
        <v>60828</v>
      </c>
      <c r="M76">
        <v>20191213542</v>
      </c>
      <c r="N76">
        <v>20191213542</v>
      </c>
      <c r="P76" s="11"/>
      <c r="Q76" s="12"/>
      <c r="R76" s="11"/>
      <c r="S76" s="12"/>
      <c r="T76" s="11"/>
      <c r="W76"/>
    </row>
    <row r="77" spans="1:23" x14ac:dyDescent="0.25">
      <c r="A77">
        <v>50253582</v>
      </c>
      <c r="B77">
        <v>635701</v>
      </c>
      <c r="C77" t="s">
        <v>16</v>
      </c>
      <c r="D77">
        <v>899999094</v>
      </c>
      <c r="E77" s="9">
        <v>43860</v>
      </c>
      <c r="F77">
        <v>3447000</v>
      </c>
      <c r="G77" s="10">
        <f>VLOOKUP(H77,'[1]BANCO POPULAR'!$B$5:$D$371,3,0)</f>
        <v>11000000</v>
      </c>
      <c r="H77" s="10">
        <f>VLOOKUP(I77,'[1]BANCO POPULAR'!$B$5:$C$371,1,0)</f>
        <v>230101</v>
      </c>
      <c r="I77" s="11">
        <v>230101</v>
      </c>
      <c r="J77" s="12"/>
      <c r="K77" s="12">
        <v>10827750</v>
      </c>
      <c r="M77">
        <v>11111</v>
      </c>
      <c r="N77">
        <v>11111</v>
      </c>
      <c r="P77" s="11"/>
      <c r="Q77" s="12"/>
      <c r="R77" s="11"/>
      <c r="S77" s="12"/>
      <c r="T77" s="11"/>
      <c r="W77"/>
    </row>
    <row r="78" spans="1:23" x14ac:dyDescent="0.25">
      <c r="A78">
        <v>50253582</v>
      </c>
      <c r="B78">
        <v>2269158</v>
      </c>
      <c r="C78" t="s">
        <v>40</v>
      </c>
      <c r="D78">
        <v>8909800938</v>
      </c>
      <c r="E78" s="9">
        <v>43860</v>
      </c>
      <c r="F78">
        <v>3737676</v>
      </c>
      <c r="G78" s="10">
        <f>VLOOKUP(H78,'[1]BANCO POPULAR'!$B$5:$D$371,3,0)</f>
        <v>11000000</v>
      </c>
      <c r="H78" s="10">
        <f>VLOOKUP(I78,'[1]BANCO POPULAR'!$B$5:$C$371,1,0)</f>
        <v>230101</v>
      </c>
      <c r="I78" s="11">
        <v>230101</v>
      </c>
      <c r="J78" s="12"/>
      <c r="K78" s="12">
        <v>380768</v>
      </c>
      <c r="M78">
        <v>230101</v>
      </c>
      <c r="N78">
        <v>11111</v>
      </c>
      <c r="P78" s="11"/>
      <c r="Q78" s="12"/>
      <c r="R78" s="11"/>
      <c r="S78" s="12"/>
      <c r="T78" s="11"/>
      <c r="W78"/>
    </row>
    <row r="79" spans="1:23" x14ac:dyDescent="0.25">
      <c r="A79">
        <v>50253582</v>
      </c>
      <c r="B79">
        <v>2669734</v>
      </c>
      <c r="C79" t="s">
        <v>41</v>
      </c>
      <c r="D79">
        <v>8999994303</v>
      </c>
      <c r="E79" s="9">
        <v>43860</v>
      </c>
      <c r="F79">
        <v>8563160</v>
      </c>
      <c r="G79" s="10">
        <f>VLOOKUP(H79,'[1]BANCO POPULAR'!$B$5:$D$371,3,0)</f>
        <v>11000000</v>
      </c>
      <c r="H79" s="10">
        <f>VLOOKUP(I79,'[1]BANCO POPULAR'!$B$5:$C$371,1,0)</f>
        <v>230101</v>
      </c>
      <c r="I79" s="11">
        <v>230101</v>
      </c>
      <c r="J79" s="12"/>
      <c r="K79" s="12">
        <v>72524</v>
      </c>
      <c r="M79">
        <v>900000121</v>
      </c>
      <c r="N79">
        <v>2018087336</v>
      </c>
      <c r="P79" s="11"/>
      <c r="Q79" s="12"/>
      <c r="R79" s="11"/>
      <c r="S79" s="12"/>
      <c r="T79" s="11"/>
      <c r="W79"/>
    </row>
    <row r="80" spans="1:23" x14ac:dyDescent="0.25">
      <c r="A80">
        <v>50253582</v>
      </c>
      <c r="B80">
        <v>2669737</v>
      </c>
      <c r="C80" t="s">
        <v>41</v>
      </c>
      <c r="D80">
        <v>8999994303</v>
      </c>
      <c r="E80" s="9">
        <v>43860</v>
      </c>
      <c r="F80">
        <v>8563160</v>
      </c>
      <c r="G80" s="10">
        <f>VLOOKUP(H80,'[1]BANCO POPULAR'!$B$5:$D$371,3,0)</f>
        <v>11000000</v>
      </c>
      <c r="H80" s="10">
        <f>VLOOKUP(I80,'[1]BANCO POPULAR'!$B$5:$C$371,1,0)</f>
        <v>230101</v>
      </c>
      <c r="I80" s="11">
        <v>230101</v>
      </c>
      <c r="J80" s="12"/>
      <c r="K80" s="12">
        <v>72524</v>
      </c>
      <c r="M80">
        <v>900000121</v>
      </c>
      <c r="N80">
        <v>2018087336</v>
      </c>
      <c r="P80" s="11"/>
      <c r="Q80" s="12"/>
      <c r="R80" s="11"/>
      <c r="S80" s="12"/>
      <c r="T80" s="11"/>
      <c r="W80"/>
    </row>
    <row r="81" spans="1:23" x14ac:dyDescent="0.25">
      <c r="A81">
        <v>50253582</v>
      </c>
      <c r="B81">
        <v>2669738</v>
      </c>
      <c r="C81" t="s">
        <v>41</v>
      </c>
      <c r="D81">
        <v>8999994303</v>
      </c>
      <c r="E81" s="9">
        <v>43860</v>
      </c>
      <c r="F81">
        <v>8563160</v>
      </c>
      <c r="G81" s="10">
        <f>VLOOKUP(H81,'[1]BANCO POPULAR'!$B$5:$D$371,3,0)</f>
        <v>11000000</v>
      </c>
      <c r="H81" s="10">
        <f>VLOOKUP(I81,'[1]BANCO POPULAR'!$B$5:$C$371,1,0)</f>
        <v>230101</v>
      </c>
      <c r="I81" s="11">
        <v>230101</v>
      </c>
      <c r="J81" s="12"/>
      <c r="K81" s="12">
        <v>145048</v>
      </c>
      <c r="M81">
        <v>900000121</v>
      </c>
      <c r="N81">
        <v>89018087336</v>
      </c>
      <c r="P81" s="11"/>
      <c r="Q81" s="12"/>
      <c r="R81" s="11"/>
      <c r="S81" s="12"/>
      <c r="T81" s="11"/>
      <c r="W81"/>
    </row>
    <row r="82" spans="1:23" x14ac:dyDescent="0.25">
      <c r="A82">
        <v>50253582</v>
      </c>
      <c r="B82">
        <v>2669739</v>
      </c>
      <c r="C82" t="s">
        <v>41</v>
      </c>
      <c r="D82">
        <v>8999994303</v>
      </c>
      <c r="E82" s="9">
        <v>43860</v>
      </c>
      <c r="F82">
        <v>8563160</v>
      </c>
      <c r="G82" s="10">
        <f>VLOOKUP(H82,'[1]BANCO POPULAR'!$B$5:$D$371,3,0)</f>
        <v>11000000</v>
      </c>
      <c r="H82" s="10">
        <f>VLOOKUP(I82,'[1]BANCO POPULAR'!$B$5:$C$371,1,0)</f>
        <v>230101</v>
      </c>
      <c r="I82" s="11">
        <v>230101</v>
      </c>
      <c r="J82" s="12"/>
      <c r="K82" s="12">
        <v>72524</v>
      </c>
      <c r="M82">
        <v>900000121</v>
      </c>
      <c r="N82">
        <v>2018087336</v>
      </c>
      <c r="P82" s="11"/>
      <c r="Q82" s="12"/>
      <c r="R82" s="11"/>
      <c r="S82" s="12"/>
      <c r="T82" s="11"/>
      <c r="W82"/>
    </row>
    <row r="83" spans="1:23" x14ac:dyDescent="0.25">
      <c r="A83">
        <v>50253582</v>
      </c>
      <c r="B83">
        <v>2669740</v>
      </c>
      <c r="C83" t="s">
        <v>41</v>
      </c>
      <c r="D83">
        <v>8999994303</v>
      </c>
      <c r="E83" s="9">
        <v>43860</v>
      </c>
      <c r="F83">
        <v>8563160</v>
      </c>
      <c r="G83" s="10">
        <f>VLOOKUP(H83,'[1]BANCO POPULAR'!$B$5:$D$371,3,0)</f>
        <v>11000000</v>
      </c>
      <c r="H83" s="10">
        <f>VLOOKUP(I83,'[1]BANCO POPULAR'!$B$5:$C$371,1,0)</f>
        <v>230101</v>
      </c>
      <c r="I83" s="11">
        <v>230101</v>
      </c>
      <c r="J83" s="12"/>
      <c r="K83" s="12">
        <v>1577331.17</v>
      </c>
      <c r="M83">
        <v>900000121</v>
      </c>
      <c r="N83">
        <v>2018087336</v>
      </c>
      <c r="P83" s="11"/>
      <c r="Q83" s="12"/>
      <c r="R83" s="11"/>
      <c r="S83" s="12"/>
      <c r="T83" s="11"/>
      <c r="W83"/>
    </row>
    <row r="84" spans="1:23" x14ac:dyDescent="0.25">
      <c r="A84">
        <v>50253582</v>
      </c>
      <c r="B84">
        <v>2669741</v>
      </c>
      <c r="C84" t="s">
        <v>41</v>
      </c>
      <c r="D84">
        <v>8999994303</v>
      </c>
      <c r="E84" s="9">
        <v>43860</v>
      </c>
      <c r="F84">
        <v>8563160</v>
      </c>
      <c r="G84" s="10">
        <f>VLOOKUP(H84,'[1]BANCO POPULAR'!$B$5:$D$371,3,0)</f>
        <v>11000000</v>
      </c>
      <c r="H84" s="10">
        <f>VLOOKUP(I84,'[1]BANCO POPULAR'!$B$5:$C$371,1,0)</f>
        <v>230101</v>
      </c>
      <c r="I84" s="11">
        <v>230101</v>
      </c>
      <c r="J84" s="12"/>
      <c r="K84" s="12">
        <v>72524</v>
      </c>
      <c r="M84">
        <v>900000121</v>
      </c>
      <c r="N84">
        <v>2018087336</v>
      </c>
      <c r="P84" s="11"/>
      <c r="Q84" s="12"/>
      <c r="R84" s="11"/>
      <c r="S84" s="12"/>
      <c r="T84" s="11"/>
      <c r="W84"/>
    </row>
    <row r="85" spans="1:23" x14ac:dyDescent="0.25">
      <c r="A85">
        <v>50253582</v>
      </c>
      <c r="B85">
        <v>3842994</v>
      </c>
      <c r="C85" t="s">
        <v>19</v>
      </c>
      <c r="D85">
        <v>890905055</v>
      </c>
      <c r="E85" s="9">
        <v>43860</v>
      </c>
      <c r="F85">
        <v>3803646</v>
      </c>
      <c r="G85" s="10">
        <f>VLOOKUP(H85,'[1]BANCO POPULAR'!$B$5:$D$371,3,0)</f>
        <v>11000000</v>
      </c>
      <c r="H85" s="10">
        <f>VLOOKUP(I85,'[1]BANCO POPULAR'!$B$5:$C$371,1,0)</f>
        <v>230101</v>
      </c>
      <c r="I85" s="11">
        <v>230101</v>
      </c>
      <c r="J85" s="12"/>
      <c r="K85" s="12">
        <v>803915</v>
      </c>
      <c r="M85">
        <v>20200113834</v>
      </c>
      <c r="N85">
        <v>11111</v>
      </c>
      <c r="P85" s="11"/>
      <c r="Q85" s="12"/>
      <c r="R85" s="11"/>
      <c r="S85" s="12"/>
      <c r="T85" s="11"/>
      <c r="W85"/>
    </row>
    <row r="86" spans="1:23" x14ac:dyDescent="0.25">
      <c r="A86">
        <v>50253582</v>
      </c>
      <c r="B86">
        <v>181716</v>
      </c>
      <c r="C86" t="s">
        <v>18</v>
      </c>
      <c r="D86">
        <v>860028225</v>
      </c>
      <c r="E86" s="9">
        <v>43861</v>
      </c>
      <c r="F86">
        <v>7292505</v>
      </c>
      <c r="G86" s="10">
        <f>VLOOKUP(H86,'[1]BANCO POPULAR'!$B$5:$D$371,3,0)</f>
        <v>11000000</v>
      </c>
      <c r="H86" s="10">
        <f>VLOOKUP(I86,'[1]BANCO POPULAR'!$B$5:$C$371,1,0)</f>
        <v>230101</v>
      </c>
      <c r="I86" s="11">
        <v>230101</v>
      </c>
      <c r="J86" s="12"/>
      <c r="K86" s="12">
        <v>134841</v>
      </c>
      <c r="M86">
        <v>860028225</v>
      </c>
      <c r="N86">
        <v>20200113851</v>
      </c>
      <c r="P86" s="11"/>
      <c r="Q86" s="12"/>
      <c r="R86" s="11"/>
      <c r="S86" s="12"/>
      <c r="T86" s="11"/>
      <c r="W86"/>
    </row>
    <row r="87" spans="1:23" x14ac:dyDescent="0.25">
      <c r="A87">
        <v>50253582</v>
      </c>
      <c r="B87">
        <v>187439</v>
      </c>
      <c r="C87" t="s">
        <v>41</v>
      </c>
      <c r="D87">
        <v>8999994303</v>
      </c>
      <c r="E87" s="9">
        <v>43861</v>
      </c>
      <c r="F87">
        <v>8563160</v>
      </c>
      <c r="G87" s="10">
        <f>VLOOKUP(H87,'[1]BANCO POPULAR'!$B$5:$D$371,3,0)</f>
        <v>11000000</v>
      </c>
      <c r="H87" s="10">
        <f>VLOOKUP(I87,'[1]BANCO POPULAR'!$B$5:$C$371,1,0)</f>
        <v>230101</v>
      </c>
      <c r="I87" s="11">
        <v>230101</v>
      </c>
      <c r="J87" s="12"/>
      <c r="K87" s="12">
        <v>513304</v>
      </c>
      <c r="M87">
        <v>900000121</v>
      </c>
      <c r="N87">
        <v>2018087336</v>
      </c>
      <c r="P87" s="11"/>
      <c r="Q87" s="12"/>
      <c r="R87" s="11"/>
      <c r="S87" s="12"/>
      <c r="T87" s="11"/>
      <c r="W87"/>
    </row>
    <row r="88" spans="1:23" x14ac:dyDescent="0.25">
      <c r="A88">
        <v>50253582</v>
      </c>
      <c r="B88">
        <v>1921849</v>
      </c>
      <c r="C88" t="s">
        <v>19</v>
      </c>
      <c r="D88">
        <v>8909049961</v>
      </c>
      <c r="E88" s="9">
        <v>43861</v>
      </c>
      <c r="F88">
        <v>3807576</v>
      </c>
      <c r="G88" s="10">
        <f>VLOOKUP(H88,'[1]BANCO POPULAR'!$B$5:$D$371,3,0)</f>
        <v>11000000</v>
      </c>
      <c r="H88" s="10">
        <f>VLOOKUP(I88,'[1]BANCO POPULAR'!$B$5:$C$371,1,0)</f>
        <v>230101</v>
      </c>
      <c r="I88" s="11">
        <v>230101</v>
      </c>
      <c r="J88" s="12"/>
      <c r="K88" s="12">
        <v>12050524</v>
      </c>
      <c r="M88">
        <v>1</v>
      </c>
      <c r="N88">
        <v>1</v>
      </c>
      <c r="P88" s="11"/>
      <c r="Q88" s="12"/>
      <c r="R88" s="11"/>
      <c r="S88" s="12"/>
      <c r="T88" s="11"/>
      <c r="W88"/>
    </row>
    <row r="89" spans="1:23" x14ac:dyDescent="0.25">
      <c r="A89">
        <v>50253582</v>
      </c>
      <c r="B89">
        <v>3803650</v>
      </c>
      <c r="C89" t="s">
        <v>19</v>
      </c>
      <c r="D89">
        <v>8909050652</v>
      </c>
      <c r="E89" s="9">
        <v>43861</v>
      </c>
      <c r="F89">
        <v>5157684</v>
      </c>
      <c r="G89" s="10">
        <f>VLOOKUP(H89,'[1]BANCO POPULAR'!$B$5:$D$371,3,0)</f>
        <v>11000000</v>
      </c>
      <c r="H89" s="10">
        <f>VLOOKUP(I89,'[1]BANCO POPULAR'!$B$5:$C$371,1,0)</f>
        <v>230101</v>
      </c>
      <c r="I89" s="11">
        <v>230101</v>
      </c>
      <c r="J89" s="12"/>
      <c r="K89" s="12">
        <v>34228512</v>
      </c>
      <c r="M89">
        <v>11111</v>
      </c>
      <c r="N89">
        <v>11111</v>
      </c>
      <c r="P89" s="11"/>
      <c r="Q89" s="12"/>
      <c r="R89" s="11"/>
      <c r="S89" s="12"/>
      <c r="T89" s="11"/>
      <c r="W89"/>
    </row>
  </sheetData>
  <autoFilter ref="A1:N74"/>
  <pageMargins left="0.7" right="0.7" top="0.75" bottom="0.75" header="0.3" footer="0.3"/>
  <pageSetup paperSize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2020-02-04T17:29:53Z</dcterms:created>
  <dcterms:modified xsi:type="dcterms:W3CDTF">2020-02-04T17:30:08Z</dcterms:modified>
</cp:coreProperties>
</file>